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iluma" sheetId="1" r:id="rId1"/>
    <sheet name="vanduo" sheetId="2" r:id="rId2"/>
  </sheets>
  <calcPr calcId="152511"/>
</workbook>
</file>

<file path=xl/calcChain.xml><?xml version="1.0" encoding="utf-8"?>
<calcChain xmlns="http://schemas.openxmlformats.org/spreadsheetml/2006/main">
  <c r="E36" i="2" l="1"/>
  <c r="E37" i="2" s="1"/>
  <c r="E38" i="2" s="1"/>
  <c r="E26" i="2"/>
  <c r="E30" i="2" s="1"/>
  <c r="E85" i="2"/>
  <c r="E86" i="2" s="1"/>
  <c r="E87" i="2" s="1"/>
  <c r="E75" i="2"/>
  <c r="E79" i="2" s="1"/>
  <c r="E82" i="2" s="1"/>
  <c r="E31" i="2" l="1"/>
  <c r="E33" i="2"/>
  <c r="E80" i="2"/>
  <c r="E35" i="1" l="1"/>
  <c r="E29" i="1" s="1"/>
  <c r="E27" i="1" s="1"/>
  <c r="E61" i="1" s="1"/>
  <c r="E39" i="1"/>
  <c r="E43" i="1"/>
  <c r="E47" i="1"/>
  <c r="E52" i="1"/>
  <c r="E137" i="1"/>
  <c r="E141" i="1"/>
  <c r="E145" i="1"/>
  <c r="E149" i="1"/>
  <c r="E154" i="1"/>
  <c r="E131" i="1" l="1"/>
  <c r="E129" i="1" s="1"/>
  <c r="E163" i="1" s="1"/>
  <c r="E65" i="1"/>
  <c r="E59" i="1"/>
  <c r="E53" i="1"/>
  <c r="E57" i="1" s="1"/>
  <c r="E155" i="1" l="1"/>
  <c r="E51" i="1"/>
  <c r="E73" i="1" s="1"/>
  <c r="E161" i="1"/>
  <c r="E167" i="1"/>
  <c r="E159" i="1" l="1"/>
  <c r="E153" i="1"/>
  <c r="E175" i="1" s="1"/>
  <c r="E78" i="1"/>
  <c r="E75" i="1"/>
  <c r="E76" i="1" s="1"/>
  <c r="E177" i="1" l="1"/>
  <c r="E178" i="1" s="1"/>
  <c r="E180" i="1"/>
</calcChain>
</file>

<file path=xl/comments1.xml><?xml version="1.0" encoding="utf-8"?>
<comments xmlns="http://schemas.openxmlformats.org/spreadsheetml/2006/main">
  <authors>
    <author>Autorius</author>
  </authors>
  <commentList>
    <comment ref="E213" authorId="0" shapeId="0">
      <text>
        <r>
          <rPr>
            <sz val="9"/>
            <color indexed="81"/>
            <rFont val="Tahoma"/>
            <family val="2"/>
          </rPr>
          <t>Pakeista - tik Gamybos kintamosios dedamosios formulė</t>
        </r>
      </text>
    </comment>
    <comment ref="E313" authorId="0" shapeId="0">
      <text>
        <r>
          <rPr>
            <sz val="9"/>
            <color indexed="81"/>
            <rFont val="Tahoma"/>
            <family val="2"/>
          </rPr>
          <t>Pakeista - tik Gamybos kintamosios dedamosios formulė</t>
        </r>
      </text>
    </comment>
    <comment ref="E422" authorId="0" shapeId="0">
      <text>
        <r>
          <rPr>
            <sz val="9"/>
            <color indexed="81"/>
            <rFont val="Tahoma"/>
            <family val="2"/>
          </rPr>
          <t>Pakeista - tik Gamybos kintamosios dedamosios formulė</t>
        </r>
      </text>
    </comment>
    <comment ref="E523" authorId="0" shapeId="0">
      <text>
        <r>
          <rPr>
            <sz val="9"/>
            <color rgb="FF000000"/>
            <rFont val="Tahoma"/>
            <family val="2"/>
          </rPr>
          <t>Pakeista - tik Gamybos kintamosios dedamosios formulė</t>
        </r>
      </text>
    </comment>
  </commentList>
</comments>
</file>

<file path=xl/sharedStrings.xml><?xml version="1.0" encoding="utf-8"?>
<sst xmlns="http://schemas.openxmlformats.org/spreadsheetml/2006/main" count="1863" uniqueCount="244">
  <si>
    <t>Energetikos, geriamojo vandens tiekimo ir nuotekų</t>
  </si>
  <si>
    <t>tvarkymo, paviršinių nuotekų tvarkymo įmonių</t>
  </si>
  <si>
    <t>informacijos teikimo taisyklių</t>
  </si>
  <si>
    <t>32 priedas</t>
  </si>
  <si>
    <t>Duomenys apie ūkio subjektą:</t>
  </si>
  <si>
    <t>Duomenys apie kontaktinį asmenį:</t>
  </si>
  <si>
    <t>UAB "Anykščių šiluma"</t>
  </si>
  <si>
    <t>Asta Aglinskienė</t>
  </si>
  <si>
    <t>Įmonės kodas 1541 12751</t>
  </si>
  <si>
    <t>vyresnioji ekonomistė</t>
  </si>
  <si>
    <t>Vairuotojų g.11, 29107, Anykščiai</t>
  </si>
  <si>
    <t>Tel. 8 381 59167</t>
  </si>
  <si>
    <t>faksas  8 381 59441</t>
  </si>
  <si>
    <t>el. paštas -  ekonomiste@anyksciusiluma.lt</t>
  </si>
  <si>
    <t>e.paštas ast.info@takas.lt</t>
  </si>
  <si>
    <r>
      <t xml:space="preserve">                  KARŠTO VANDENS KAINOS SKAIČIAVIMAS  2016 METŲ</t>
    </r>
    <r>
      <rPr>
        <b/>
        <sz val="12"/>
        <color rgb="FFFF0000"/>
        <rFont val="Times New Roman"/>
        <family val="1"/>
        <charset val="186"/>
      </rPr>
      <t xml:space="preserve"> GEGUŽĖS</t>
    </r>
    <r>
      <rPr>
        <b/>
        <sz val="12"/>
        <color theme="1"/>
        <rFont val="Times New Roman"/>
        <family val="1"/>
        <charset val="186"/>
      </rPr>
      <t xml:space="preserve">  MĖNESIUI</t>
    </r>
  </si>
  <si>
    <t xml:space="preserve"> 2016-04-25</t>
  </si>
  <si>
    <t>(sudarymo data)</t>
  </si>
  <si>
    <t>Valstybinei kainų ir energetikos kontrolės komisijai</t>
  </si>
  <si>
    <t>Verkių g. 25C-1, Vilnius, LT-08223, rastine@regula. lt</t>
  </si>
  <si>
    <t xml:space="preserve">Sprendimas, kuriuo nustatytos šilumos kainos dedamosios: </t>
  </si>
  <si>
    <r>
      <t xml:space="preserve">VKEKK 2015-04-30 nutarimas Nr. O3-275, Anykščių r. </t>
    </r>
    <r>
      <rPr>
        <b/>
        <i/>
        <sz val="10"/>
        <rFont val="Calibri"/>
        <family val="2"/>
        <charset val="186"/>
      </rPr>
      <t>savivaldybės tarybos 2014-06-26 Nr. 1-TS-229 (redakcija 2014-10-30 sprendimas Nr.1-TS-381)</t>
    </r>
  </si>
  <si>
    <t>Eil. Nr.</t>
  </si>
  <si>
    <t>Pavadinimas</t>
  </si>
  <si>
    <t>Mato vnt.</t>
  </si>
  <si>
    <t>Rodiklis</t>
  </si>
  <si>
    <t>Kainos</t>
  </si>
  <si>
    <t>I.</t>
  </si>
  <si>
    <t>KARŠTO VANDENS KAINOS DEDAMOSIOS  DAUGIABUČIUOSE NAMUOSE</t>
  </si>
  <si>
    <t>1.1.</t>
  </si>
  <si>
    <t>karšto vandens kainos pastovioji dedamoji</t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</si>
  <si>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</si>
  <si>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</si>
  <si>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1.2.</t>
  </si>
  <si>
    <t>karšto vandens kainos kintamoji dedamoji</t>
  </si>
  <si>
    <r>
      <t>(51,85*T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)+(1,017*T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</si>
  <si>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>2.</t>
  </si>
  <si>
    <t>Šilumos kaina, naudojama karšto vandens kainos skaičiavimuose</t>
  </si>
  <si>
    <t>euro ct/kWh</t>
  </si>
  <si>
    <t>3.</t>
  </si>
  <si>
    <t>Geriamojo vandens tiekimo ir nuotekų tvarkymo paslaugų kaina</t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</si>
  <si>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</si>
  <si>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>2014-06-26 Nr. 1-TS-229 (su pakeitimais)</t>
  </si>
  <si>
    <t>4.</t>
  </si>
  <si>
    <t>Geriamojo vandens pardavimo kaina</t>
  </si>
  <si>
    <t>X</t>
  </si>
  <si>
    <t>5.</t>
  </si>
  <si>
    <t>Galutinė karšto vandens  kaina (be PVM) (1.1.+1.2.)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</si>
  <si>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</si>
  <si>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>6.</t>
  </si>
  <si>
    <t xml:space="preserve">Galutinė karšto vandens  kaina (su 9 % PVM) </t>
  </si>
  <si>
    <t>7.</t>
  </si>
  <si>
    <t>Galiojanti karšto vandens kaina (be PVM)</t>
  </si>
  <si>
    <t>8.</t>
  </si>
  <si>
    <t>Apskaičiuotos kainos pokytis lyginant su galiojančia karšto vandens kaina</t>
  </si>
  <si>
    <t>proc.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</si>
  <si>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</si>
  <si>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</si>
  <si>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</si>
  <si>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</si>
  <si>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PVM) </t>
  </si>
  <si>
    <t>Direktorius</t>
  </si>
  <si>
    <t>.......................</t>
  </si>
  <si>
    <t>Virgilijus Vaičiulis</t>
  </si>
  <si>
    <t>1.</t>
  </si>
  <si>
    <t>1.1.1.</t>
  </si>
  <si>
    <t>1.1.2.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</si>
  <si>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</si>
  <si>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</si>
  <si>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</si>
  <si>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</si>
  <si>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</si>
  <si>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</si>
  <si>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</si>
  <si>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</si>
  <si>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</si>
  <si>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1.2.2.1.</t>
  </si>
  <si>
    <t>1.2.2.2.</t>
  </si>
  <si>
    <t>1.2.2.3.</t>
  </si>
  <si>
    <t>1.2.3.</t>
  </si>
  <si>
    <t xml:space="preserve">Akmens anglis </t>
  </si>
  <si>
    <t>1.2.3.1.</t>
  </si>
  <si>
    <t>1.2.3.2.</t>
  </si>
  <si>
    <t>1.2.3.3.</t>
  </si>
  <si>
    <t>1.3.</t>
  </si>
  <si>
    <t>1.3.1.</t>
  </si>
  <si>
    <t>x</t>
  </si>
  <si>
    <t>1.3.2.</t>
  </si>
  <si>
    <t>1.4.</t>
  </si>
  <si>
    <t>1.4.1.</t>
  </si>
  <si>
    <t>vienanarės kainos pastovioji dedamoji</t>
  </si>
  <si>
    <t>1.4.2.</t>
  </si>
  <si>
    <t>vienanarės kainos kintamoji dedamoji</t>
  </si>
  <si>
    <t>1.5.</t>
  </si>
  <si>
    <t>1.5.1.</t>
  </si>
  <si>
    <t>1.5.2.</t>
  </si>
  <si>
    <t>kintamoji kainos dalis (1.4.2.)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</si>
  <si>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</si>
  <si>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</si>
  <si>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</si>
  <si>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</si>
  <si>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</si>
  <si>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</si>
  <si>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</si>
  <si>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2.2.1.</t>
  </si>
  <si>
    <t>2.2.2.</t>
  </si>
  <si>
    <t>3.1.</t>
  </si>
  <si>
    <t>4.1.</t>
  </si>
  <si>
    <t>NEPADENGTOS KURO SĄNAUDOS</t>
  </si>
  <si>
    <t>4.2.</t>
  </si>
  <si>
    <t>PAPILDOMAI GAUTOS PAJAMOS</t>
  </si>
  <si>
    <t>Subsidijos dydis</t>
  </si>
  <si>
    <t>Galutinė šilumos vienanarė kaina (be PVM)</t>
  </si>
  <si>
    <t>9.</t>
  </si>
  <si>
    <t>Galiojanti šilumos vienanarė kaina (be PVM)</t>
  </si>
  <si>
    <t>10.</t>
  </si>
  <si>
    <t>11.</t>
  </si>
  <si>
    <t>Praėjusį mėnesį savuose šaltiniuose faktiškai pagamintas šilumos kiekis</t>
  </si>
  <si>
    <t>12.</t>
  </si>
  <si>
    <t>13.</t>
  </si>
  <si>
    <t>(parašas)</t>
  </si>
  <si>
    <t>Medienos kilmės biokuras (Pjuvenos)</t>
  </si>
  <si>
    <t xml:space="preserve">Mediena   </t>
  </si>
  <si>
    <t xml:space="preserve"> </t>
  </si>
  <si>
    <t>Eur/MWh</t>
  </si>
  <si>
    <t>31 priedas</t>
  </si>
  <si>
    <t>UAB „Anykščių šiluma"</t>
  </si>
  <si>
    <t>Kodas - 154112751</t>
  </si>
  <si>
    <t>Buveinės adresas - Vairuotojų g. 11, 29107 Anykščiai</t>
  </si>
  <si>
    <t>Telefonas - 8 381 59167</t>
  </si>
  <si>
    <t>Telefonas - 8 381 59165</t>
  </si>
  <si>
    <t>Faksas - 8 381 59441</t>
  </si>
  <si>
    <t>Tinklalapis - www.anyksciusiluma.lt</t>
  </si>
  <si>
    <t>El. paštas - ast.info@takas.lt</t>
  </si>
  <si>
    <t>ŠILUMOS (PRODUKTO) GAMYBOS KAINOS DEDAMOSIOS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</si>
  <si>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</si>
  <si>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</si>
  <si>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</si>
  <si>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</si>
  <si>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</si>
  <si>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</si>
  <si>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Kuro rūšys, naudojamos šilumos kainos kintamosios dedamosios skaičiavimuose</t>
  </si>
  <si>
    <r>
      <t>Eur/t</t>
    </r>
    <r>
      <rPr>
        <vertAlign val="subscript"/>
        <sz val="10"/>
        <rFont val="Times New Roman"/>
        <family val="1"/>
        <charset val="186"/>
      </rPr>
      <t>ne</t>
    </r>
  </si>
  <si>
    <t>1.2.4.</t>
  </si>
  <si>
    <t>1.2.4.1.</t>
  </si>
  <si>
    <t>1.2.4.2.</t>
  </si>
  <si>
    <t>1.2.4.3.</t>
  </si>
  <si>
    <t xml:space="preserve">šilumos įsigijimo (vidutinė) kaina </t>
  </si>
  <si>
    <t>nepriklausomas šilumos gamintojas</t>
  </si>
  <si>
    <t>šilumos įsigijimo kaina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</si>
  <si>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</si>
  <si>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</si>
  <si>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</si>
  <si>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</si>
  <si>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šilumos (produkto) gamybos (įsigijimo) dvinarė kaina:</t>
  </si>
  <si>
    <t>pastovioji kainos dalis (mėnesio užmokestis)</t>
  </si>
  <si>
    <t>Eur/kW per mėn.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</si>
  <si>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</si>
  <si>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t>šilumos perdavimo vienanarė kaina (kainos dedamosios)  (2.1.1.+2.1.2.)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</si>
  <si>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</si>
  <si>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</si>
  <si>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</si>
  <si>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formulė</t>
  </si>
  <si>
    <t>šilumos perdavimo  dvinarė kaina (kainos dedamosios):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</si>
  <si>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</si>
  <si>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t>kintamoji kainos dalis (2.1.2)</t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</si>
  <si>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</si>
  <si>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t>MAŽMENINIO APTARNAVIMO KAINA (KAINOS DEDAMOSIOS)</t>
  </si>
  <si>
    <t>vartotojams už suvartotą šilumos kiekį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</si>
  <si>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</si>
  <si>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</si>
  <si>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kitiems vartotojams (mėnesio užmokestis)</t>
  </si>
  <si>
    <t xml:space="preserve">Eur/ mėn. 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</si>
  <si>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</si>
  <si>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3.3.</t>
  </si>
  <si>
    <t>gyventojams (butui) mėnesio užmokestis</t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</si>
  <si>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  <r>
      <rPr>
        <sz val="11"/>
        <color indexed="8"/>
        <rFont val="Times New Roman"/>
        <family val="1"/>
        <charset val="186"/>
      </rPr>
      <t xml:space="preserve"> </t>
    </r>
  </si>
  <si>
    <t>PAPILDOMA KURO IR (AR) ŠILUMOS ĮSIGIJIMO IŠ NEPRIKLAUSOMŲ ŠILUMOS GAMINTOJŲ SĄNAUDŲ AR PAJAMŲ NEATITIKIMO DEDAMOJI</t>
  </si>
  <si>
    <t>APSKAIČIUOTA ŠILUMOS VIENANARĖ KAINA (KAINOS DEDAMOSIOS) (1.4.+2.1.+3.1.+4.1.+4.2.)</t>
  </si>
  <si>
    <t>euro ct/kWh (ct/kWh)</t>
  </si>
  <si>
    <t>Apskaičiuotas kainos pokytis, lyginant su galiojančia šilumos kaina</t>
  </si>
  <si>
    <t>tūkst. kWh</t>
  </si>
  <si>
    <t>Praėjusį mėnesį faktiškai į tinklą patiektas šilumos kiekis Anykščių r. sav.</t>
  </si>
  <si>
    <t>Praėjusį mėnesį faktiškai realizuotas šilumos kiekis Anykščių r. sav.</t>
  </si>
  <si>
    <t>Praėjusį mėnesį faktiškai pirktos iš nepriklausomų šilumos gamintojų šilumos kiekis</t>
  </si>
  <si>
    <t>Anykščių rajono savivaldybės tarybos 2015-01-29 sprendimas Nr. 1 - TS -25 (redakcija 2015-05-28 Nr.1-TS-188),  VKEKK 2015-06-26 nutarimas Nr. O3-395</t>
  </si>
  <si>
    <r>
      <t>T</t>
    </r>
    <r>
      <rPr>
        <vertAlign val="subscript"/>
        <sz val="8"/>
        <color indexed="8"/>
        <rFont val="Times New Roman"/>
        <family val="1"/>
        <charset val="186"/>
      </rPr>
      <t>HG,KD</t>
    </r>
    <r>
      <rPr>
        <sz val="8"/>
        <color indexed="8"/>
        <rFont val="Times New Roman"/>
        <family val="1"/>
        <charset val="186"/>
      </rPr>
      <t>= T</t>
    </r>
    <r>
      <rPr>
        <vertAlign val="subscript"/>
        <sz val="8"/>
        <color indexed="8"/>
        <rFont val="Times New Roman"/>
        <family val="1"/>
        <charset val="186"/>
      </rPr>
      <t>H,KD</t>
    </r>
    <r>
      <rPr>
        <sz val="8"/>
        <color indexed="8"/>
        <rFont val="Times New Roman"/>
        <family val="1"/>
        <charset val="186"/>
      </rPr>
      <t>=0,09+(44951x p</t>
    </r>
    <r>
      <rPr>
        <vertAlign val="subscript"/>
        <sz val="8"/>
        <color indexed="8"/>
        <rFont val="Times New Roman"/>
        <family val="1"/>
        <charset val="186"/>
      </rPr>
      <t>HG,d</t>
    </r>
    <r>
      <rPr>
        <sz val="8"/>
        <color indexed="8"/>
        <rFont val="Times New Roman"/>
        <family val="1"/>
        <charset val="186"/>
      </rPr>
      <t xml:space="preserve"> + 226,0 x p</t>
    </r>
    <r>
      <rPr>
        <vertAlign val="subscript"/>
        <sz val="8"/>
        <color indexed="8"/>
        <rFont val="Times New Roman"/>
        <family val="1"/>
        <charset val="186"/>
      </rPr>
      <t>HG,med</t>
    </r>
    <r>
      <rPr>
        <sz val="8"/>
        <color indexed="8"/>
        <rFont val="Times New Roman"/>
        <family val="1"/>
        <charset val="186"/>
      </rPr>
      <t xml:space="preserve"> + 509,0 x p</t>
    </r>
    <r>
      <rPr>
        <vertAlign val="subscript"/>
        <sz val="8"/>
        <color indexed="8"/>
        <rFont val="Times New Roman"/>
        <family val="1"/>
        <charset val="186"/>
      </rPr>
      <t>HG,a</t>
    </r>
    <r>
      <rPr>
        <sz val="8"/>
        <color indexed="8"/>
        <rFont val="Times New Roman"/>
        <family val="1"/>
        <charset val="186"/>
      </rPr>
      <t xml:space="preserve"> + 106,1 x p</t>
    </r>
    <r>
      <rPr>
        <vertAlign val="subscript"/>
        <sz val="8"/>
        <color indexed="8"/>
        <rFont val="Times New Roman"/>
        <family val="1"/>
        <charset val="186"/>
      </rPr>
      <t>HG,pj</t>
    </r>
    <r>
      <rPr>
        <sz val="8"/>
        <color indexed="8"/>
        <rFont val="Times New Roman"/>
        <family val="1"/>
        <charset val="186"/>
      </rPr>
      <t>)  / (44,84 x 10000)</t>
    </r>
  </si>
  <si>
    <r>
      <t>T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(7,24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37,6</t>
    </r>
  </si>
  <si>
    <t>Galutinė šilumos vienanarė kaina (su 9 proc. PVM)</t>
  </si>
  <si>
    <t>V.Karlonienė</t>
  </si>
  <si>
    <t>El. paštas - ekonomiste@anyksciusiluma.lt</t>
  </si>
  <si>
    <t xml:space="preserve"> 2015-12-21</t>
  </si>
  <si>
    <t xml:space="preserve"> 2016-01-21</t>
  </si>
  <si>
    <r>
      <t xml:space="preserve">                 ŠILUMOS KAINOS  SKAIČIAVIMAS  2016 METŲ</t>
    </r>
    <r>
      <rPr>
        <b/>
        <sz val="12"/>
        <color rgb="FFFF0000"/>
        <rFont val="Times New Roman"/>
        <family val="1"/>
        <charset val="186"/>
      </rPr>
      <t xml:space="preserve"> GEGUŽĖS</t>
    </r>
    <r>
      <rPr>
        <b/>
        <sz val="12"/>
        <color theme="1"/>
        <rFont val="Times New Roman"/>
        <family val="1"/>
        <charset val="186"/>
      </rPr>
      <t xml:space="preserve">  MĖNESIUI</t>
    </r>
  </si>
  <si>
    <t>THG,KD= TH,KD=0,09 + ( 1653 x pHG,bio + 24345 x pHG,d + 422,4 x pHG,a + 190 x pHG,mal + 274,5 x pHG,pj + 9 x pHG,gr + 64,3 x pHG,sk)  / (44,84 x 10000)</t>
  </si>
  <si>
    <t>Medienos kilmės biokuras (Skiedra)</t>
  </si>
  <si>
    <t>Malkinė mediena</t>
  </si>
  <si>
    <t>1.2.5.</t>
  </si>
  <si>
    <t>Pjuvenos</t>
  </si>
  <si>
    <t>1.2.5.1.</t>
  </si>
  <si>
    <t>1.2.5.2.</t>
  </si>
  <si>
    <t>1.2.5.3.</t>
  </si>
  <si>
    <t>1.2.6.</t>
  </si>
  <si>
    <t>Medžio granulės</t>
  </si>
  <si>
    <t>1.2.6.1.</t>
  </si>
  <si>
    <t>1.2.6.2.</t>
  </si>
  <si>
    <t>1.2.6.3.</t>
  </si>
  <si>
    <t>1.2.7.</t>
  </si>
  <si>
    <r>
      <t>Skalūnų alyva, p</t>
    </r>
    <r>
      <rPr>
        <vertAlign val="subscript"/>
        <sz val="8"/>
        <color theme="1"/>
        <rFont val="Times New Roman"/>
        <family val="1"/>
      </rPr>
      <t xml:space="preserve">HG,sk </t>
    </r>
  </si>
  <si>
    <t>1.2.7.1.</t>
  </si>
  <si>
    <t>1.2.7.2.</t>
  </si>
  <si>
    <t>1.7.2.3.</t>
  </si>
  <si>
    <t xml:space="preserve"> 2016-02-25</t>
  </si>
  <si>
    <r>
      <t xml:space="preserve">                    ŠILUMOS KAINOS SKAIČIAVIMAS  2016 METŲ  </t>
    </r>
    <r>
      <rPr>
        <b/>
        <sz val="12"/>
        <color rgb="FFFF0000"/>
        <rFont val="Times New Roman"/>
        <family val="1"/>
        <charset val="186"/>
      </rPr>
      <t xml:space="preserve">BALANDŽIO </t>
    </r>
    <r>
      <rPr>
        <b/>
        <sz val="12"/>
        <rFont val="Times New Roman"/>
        <family val="1"/>
        <charset val="186"/>
      </rPr>
      <t xml:space="preserve"> MĖNESIUI </t>
    </r>
  </si>
  <si>
    <t xml:space="preserve"> 2016-03-25</t>
  </si>
  <si>
    <r>
      <t xml:space="preserve">                    ŠILUMOS KAINOS SKAIČIAVIMAS  2016 METŲ </t>
    </r>
    <r>
      <rPr>
        <b/>
        <sz val="12"/>
        <color rgb="FFFF0000"/>
        <rFont val="Times New Roman"/>
        <family val="1"/>
        <charset val="186"/>
      </rPr>
      <t xml:space="preserve"> KOVO</t>
    </r>
    <r>
      <rPr>
        <b/>
        <sz val="12"/>
        <color theme="1"/>
        <rFont val="Times New Roman"/>
        <family val="1"/>
        <charset val="186"/>
      </rPr>
      <t xml:space="preserve">  MĖNESIUI </t>
    </r>
  </si>
  <si>
    <r>
      <t xml:space="preserve">                    ŠILUMOS KAINOS SKAIČIAVIMAS  2016 METŲ  </t>
    </r>
    <r>
      <rPr>
        <b/>
        <sz val="12"/>
        <color rgb="FFFF0000"/>
        <rFont val="Times New Roman"/>
        <family val="1"/>
        <charset val="186"/>
      </rPr>
      <t>VASARIO</t>
    </r>
    <r>
      <rPr>
        <b/>
        <sz val="12"/>
        <color theme="1"/>
        <rFont val="Times New Roman"/>
        <family val="1"/>
        <charset val="186"/>
      </rPr>
      <t xml:space="preserve">  MĖNESIUI </t>
    </r>
  </si>
  <si>
    <r>
      <t xml:space="preserve">                    ŠILUMOS KAINOS SKAIČIAVIMAS  2016 METŲ </t>
    </r>
    <r>
      <rPr>
        <b/>
        <sz val="12"/>
        <color rgb="FFFF0000"/>
        <rFont val="Times New Roman"/>
        <family val="1"/>
        <charset val="186"/>
      </rPr>
      <t xml:space="preserve"> SAUSIO</t>
    </r>
    <r>
      <rPr>
        <b/>
        <sz val="12"/>
        <color theme="1"/>
        <rFont val="Times New Roman"/>
        <family val="1"/>
        <charset val="186"/>
      </rPr>
      <t xml:space="preserve">  MĖNESIUI </t>
    </r>
  </si>
  <si>
    <r>
      <t xml:space="preserve">                  KARŠTO VANDENS KAINOS SKAIČIAVIMAS  2016 METŲ </t>
    </r>
    <r>
      <rPr>
        <b/>
        <sz val="12"/>
        <color rgb="FFFF0000"/>
        <rFont val="Times New Roman"/>
        <family val="1"/>
        <charset val="186"/>
      </rPr>
      <t>BALANDŽIO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</si>
  <si>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r>
      <t xml:space="preserve">                  KARŠTO VANDENS KAINOS SKAIČIAVIMAS  2016 METŲ </t>
    </r>
    <r>
      <rPr>
        <b/>
        <sz val="12"/>
        <color rgb="FFFF0000"/>
        <rFont val="Times New Roman"/>
        <family val="1"/>
        <charset val="186"/>
      </rPr>
      <t>KOVO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</si>
  <si>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t>Vaida Karlonienė</t>
  </si>
  <si>
    <r>
      <t xml:space="preserve">                  KARŠTO VANDENS KAINOS SKAIČIAVIMAS  2016 METŲ </t>
    </r>
    <r>
      <rPr>
        <b/>
        <sz val="12"/>
        <color rgb="FFFF0000"/>
        <rFont val="Times New Roman"/>
        <family val="1"/>
        <charset val="186"/>
      </rPr>
      <t>VASARIO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</si>
  <si>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r>
      <t xml:space="preserve">                  KARŠTO VANDENS KAINOS SKAIČIAVIMAS  2016 METŲ</t>
    </r>
    <r>
      <rPr>
        <b/>
        <sz val="12"/>
        <color rgb="FFFF0000"/>
        <rFont val="Times New Roman"/>
        <family val="1"/>
        <charset val="186"/>
      </rPr>
      <t xml:space="preserve"> SAUSIO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</si>
  <si>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t xml:space="preserve"> 2016-05-25</t>
  </si>
  <si>
    <r>
      <t xml:space="preserve">                 ŠILUMOS KAINOS  SKAIČIAVIMAS  2016 METŲ</t>
    </r>
    <r>
      <rPr>
        <b/>
        <sz val="12"/>
        <color rgb="FFFF0000"/>
        <rFont val="Times New Roman"/>
        <family val="1"/>
        <charset val="186"/>
      </rPr>
      <t xml:space="preserve"> BIRŽELIO</t>
    </r>
    <r>
      <rPr>
        <b/>
        <sz val="12"/>
        <color rgb="FF000000"/>
        <rFont val="Times New Roman"/>
        <family val="1"/>
        <charset val="186"/>
      </rPr>
      <t xml:space="preserve">  MĖNESIUI</t>
    </r>
  </si>
  <si>
    <r>
      <t xml:space="preserve">šilumos (produkto) gamybos savo šaltiniuose vienanarė kaina (kainos dedamosios) </t>
    </r>
    <r>
      <rPr>
        <sz val="8"/>
        <color rgb="FF000000"/>
        <rFont val="Times New Roman"/>
        <family val="1"/>
      </rPr>
      <t>(1.1.1.+1.1.2.)</t>
    </r>
  </si>
  <si>
    <r>
      <t>T</t>
    </r>
    <r>
      <rPr>
        <vertAlign val="subscript"/>
        <sz val="11"/>
        <color rgb="FF000000"/>
        <rFont val="Times New Roman"/>
        <family val="1"/>
      </rPr>
      <t>HG</t>
    </r>
    <r>
      <rPr>
        <sz val="11"/>
        <color rgb="FF000000"/>
        <rFont val="Times New Roman"/>
        <family val="1"/>
      </rPr>
      <t xml:space="preserve"> = T</t>
    </r>
    <r>
      <rPr>
        <vertAlign val="subscript"/>
        <sz val="11"/>
        <color rgb="FF000000"/>
        <rFont val="Times New Roman"/>
        <family val="1"/>
      </rPr>
      <t>HG,PD</t>
    </r>
    <r>
      <rPr>
        <sz val="11"/>
        <color rgb="FF000000"/>
        <rFont val="Times New Roman"/>
        <family val="1"/>
      </rPr>
      <t xml:space="preserve"> + T</t>
    </r>
    <r>
      <rPr>
        <vertAlign val="subscript"/>
        <sz val="11"/>
        <color rgb="FF000000"/>
        <rFont val="Times New Roman"/>
        <family val="1"/>
      </rPr>
      <t>HG,KD</t>
    </r>
  </si>
  <si>
    <r>
      <t>T</t>
    </r>
    <r>
      <rPr>
        <vertAlign val="subscript"/>
        <sz val="11"/>
        <color rgb="FF000000"/>
        <rFont val="Times New Roman"/>
        <family val="1"/>
      </rPr>
      <t>HG,PD</t>
    </r>
  </si>
  <si>
    <r>
      <t>T</t>
    </r>
    <r>
      <rPr>
        <vertAlign val="subscript"/>
        <sz val="11"/>
        <color rgb="FF000000"/>
        <rFont val="Times New Roman"/>
        <family val="1"/>
        <charset val="186"/>
      </rPr>
      <t>HG,KD</t>
    </r>
  </si>
  <si>
    <r>
      <t>Skalūnų alyva, p</t>
    </r>
    <r>
      <rPr>
        <vertAlign val="subscript"/>
        <sz val="8"/>
        <color rgb="FF000000"/>
        <rFont val="Times New Roman"/>
        <family val="1"/>
      </rPr>
      <t xml:space="preserve">HG,sk </t>
    </r>
  </si>
  <si>
    <r>
      <t>T</t>
    </r>
    <r>
      <rPr>
        <vertAlign val="subscript"/>
        <sz val="11"/>
        <color rgb="FF000000"/>
        <rFont val="Times New Roman"/>
        <family val="1"/>
      </rPr>
      <t>H</t>
    </r>
    <r>
      <rPr>
        <sz val="11"/>
        <color rgb="FF000000"/>
        <rFont val="Times New Roman"/>
        <family val="1"/>
      </rPr>
      <t>=T</t>
    </r>
    <r>
      <rPr>
        <vertAlign val="subscript"/>
        <sz val="11"/>
        <color rgb="FF000000"/>
        <rFont val="Times New Roman"/>
        <family val="1"/>
      </rPr>
      <t>H,PD</t>
    </r>
    <r>
      <rPr>
        <sz val="11"/>
        <color rgb="FF000000"/>
        <rFont val="Times New Roman"/>
        <family val="1"/>
      </rPr>
      <t xml:space="preserve"> +T</t>
    </r>
    <r>
      <rPr>
        <vertAlign val="subscript"/>
        <sz val="11"/>
        <color rgb="FF000000"/>
        <rFont val="Times New Roman"/>
        <family val="1"/>
      </rPr>
      <t>H,KD</t>
    </r>
  </si>
  <si>
    <r>
      <t>T</t>
    </r>
    <r>
      <rPr>
        <vertAlign val="subscript"/>
        <sz val="11"/>
        <color rgb="FF000000"/>
        <rFont val="Times New Roman"/>
        <family val="1"/>
      </rPr>
      <t>H,PD</t>
    </r>
  </si>
  <si>
    <r>
      <t>T</t>
    </r>
    <r>
      <rPr>
        <vertAlign val="subscript"/>
        <sz val="11"/>
        <color rgb="FF000000"/>
        <rFont val="Times New Roman"/>
        <family val="1"/>
      </rPr>
      <t>H,KD</t>
    </r>
  </si>
  <si>
    <r>
      <t>T</t>
    </r>
    <r>
      <rPr>
        <vertAlign val="superscript"/>
        <sz val="11"/>
        <color rgb="FF000000"/>
        <rFont val="Times New Roman"/>
        <family val="1"/>
      </rPr>
      <t>1</t>
    </r>
    <r>
      <rPr>
        <vertAlign val="subscript"/>
        <sz val="11"/>
        <color rgb="FF000000"/>
        <rFont val="Times New Roman"/>
        <family val="1"/>
      </rPr>
      <t>H,PD</t>
    </r>
  </si>
  <si>
    <r>
      <t>T</t>
    </r>
    <r>
      <rPr>
        <vertAlign val="subscript"/>
        <sz val="11"/>
        <color rgb="FF000000"/>
        <rFont val="Times New Roman"/>
        <family val="1"/>
      </rPr>
      <t>HT</t>
    </r>
    <r>
      <rPr>
        <sz val="11"/>
        <color rgb="FF000000"/>
        <rFont val="Times New Roman"/>
        <family val="1"/>
      </rPr>
      <t xml:space="preserve"> = T</t>
    </r>
    <r>
      <rPr>
        <vertAlign val="subscript"/>
        <sz val="11"/>
        <color rgb="FF000000"/>
        <rFont val="Times New Roman"/>
        <family val="1"/>
      </rPr>
      <t xml:space="preserve">HT,PD </t>
    </r>
    <r>
      <rPr>
        <sz val="11"/>
        <color rgb="FF000000"/>
        <rFont val="Times New Roman"/>
        <family val="1"/>
      </rPr>
      <t>+ T</t>
    </r>
    <r>
      <rPr>
        <vertAlign val="subscript"/>
        <sz val="11"/>
        <color rgb="FF000000"/>
        <rFont val="Times New Roman"/>
        <family val="1"/>
      </rPr>
      <t>HT,KD</t>
    </r>
  </si>
  <si>
    <r>
      <t>T</t>
    </r>
    <r>
      <rPr>
        <vertAlign val="subscript"/>
        <sz val="11"/>
        <color rgb="FF000000"/>
        <rFont val="Times New Roman"/>
        <family val="1"/>
      </rPr>
      <t>HT,PD</t>
    </r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</si>
  <si>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HT,KD</t>
    </r>
  </si>
  <si>
    <r>
      <t>T</t>
    </r>
    <r>
      <rPr>
        <vertAlign val="subscript"/>
        <sz val="9"/>
        <color rgb="FF000000"/>
        <rFont val="Times New Roman"/>
        <family val="1"/>
        <charset val="186"/>
      </rPr>
      <t>HT,KD</t>
    </r>
    <r>
      <rPr>
        <sz val="9"/>
        <color rgb="FF000000"/>
        <rFont val="Times New Roman"/>
        <family val="1"/>
        <charset val="186"/>
      </rPr>
      <t xml:space="preserve"> = 0,12 + (7,24 x T</t>
    </r>
    <r>
      <rPr>
        <vertAlign val="subscript"/>
        <sz val="9"/>
        <color rgb="FF000000"/>
        <rFont val="Times New Roman"/>
        <family val="1"/>
        <charset val="186"/>
      </rPr>
      <t>H</t>
    </r>
    <r>
      <rPr>
        <sz val="9"/>
        <color rgb="FF000000"/>
        <rFont val="Times New Roman"/>
        <family val="1"/>
        <charset val="186"/>
      </rPr>
      <t>) / 37,6</t>
    </r>
  </si>
  <si>
    <r>
      <t>T</t>
    </r>
    <r>
      <rPr>
        <vertAlign val="superscript"/>
        <sz val="11"/>
        <color rgb="FF000000"/>
        <rFont val="Times New Roman"/>
        <family val="1"/>
      </rPr>
      <t>1</t>
    </r>
    <r>
      <rPr>
        <vertAlign val="subscript"/>
        <sz val="11"/>
        <color rgb="FF000000"/>
        <rFont val="Times New Roman"/>
        <family val="1"/>
      </rPr>
      <t>HT,PD</t>
    </r>
  </si>
  <si>
    <r>
      <t>T</t>
    </r>
    <r>
      <rPr>
        <vertAlign val="subscript"/>
        <sz val="11"/>
        <color rgb="FF000000"/>
        <rFont val="Times New Roman"/>
        <family val="1"/>
      </rPr>
      <t>HT,KD</t>
    </r>
  </si>
  <si>
    <r>
      <t>T</t>
    </r>
    <r>
      <rPr>
        <vertAlign val="subscript"/>
        <sz val="11"/>
        <color rgb="FF000000"/>
        <rFont val="Times New Roman"/>
        <family val="1"/>
      </rPr>
      <t>HS,PD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</si>
  <si>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</si>
  <si>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HS,PD</t>
    </r>
    <r>
      <rPr>
        <sz val="11"/>
        <color rgb="FF000000"/>
        <rFont val="Times New Roman"/>
        <family val="1"/>
        <charset val="186"/>
      </rPr>
      <t xml:space="preserve"> </t>
    </r>
  </si>
  <si>
    <r>
      <t xml:space="preserve">                  KARŠTO VANDENS KAINOS SKAIČIAVIMAS  2016 METŲ</t>
    </r>
    <r>
      <rPr>
        <b/>
        <sz val="12"/>
        <color rgb="FFFF0000"/>
        <rFont val="Times New Roman"/>
        <family val="1"/>
        <charset val="186"/>
      </rPr>
      <t xml:space="preserve"> BIRŽELIO</t>
    </r>
    <r>
      <rPr>
        <b/>
        <sz val="12"/>
        <color theme="1"/>
        <rFont val="Times New Roman"/>
        <family val="1"/>
        <charset val="186"/>
      </rPr>
      <t xml:space="preserve">  MĖNESIUI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</si>
</sst>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;\-0.0%;\-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</font>
    <font>
      <sz val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6"/>
      <color theme="1"/>
      <name val="Times New Roman"/>
      <family val="1"/>
      <charset val="186"/>
    </font>
    <font>
      <sz val="6"/>
      <color theme="1"/>
      <name val="Times New Roman"/>
      <family val="1"/>
    </font>
    <font>
      <u/>
      <sz val="11"/>
      <color theme="10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indexed="8"/>
      <name val="Times New Roman"/>
      <family val="1"/>
    </font>
    <font>
      <sz val="11"/>
      <color indexed="8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vertAlign val="subscript"/>
      <sz val="8"/>
      <color indexed="8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</font>
    <font>
      <sz val="8"/>
      <color theme="1"/>
      <name val="Calibri"/>
      <family val="2"/>
      <charset val="186"/>
      <scheme val="minor"/>
    </font>
    <font>
      <sz val="8"/>
      <color rgb="FF0070C0"/>
      <name val="Times New Roman"/>
      <family val="1"/>
    </font>
    <font>
      <sz val="9"/>
      <color indexed="8"/>
      <name val="Times New Roman"/>
      <family val="1"/>
      <charset val="186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vertAlign val="subscript"/>
      <sz val="8"/>
      <color theme="1"/>
      <name val="Times New Roman"/>
      <family val="1"/>
    </font>
    <font>
      <sz val="9"/>
      <color indexed="81"/>
      <name val="Tahoma"/>
      <family val="2"/>
    </font>
    <font>
      <b/>
      <sz val="12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9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u/>
      <sz val="8"/>
      <color rgb="FF0000FF"/>
      <name val="Times New Roman"/>
      <family val="1"/>
    </font>
    <font>
      <u/>
      <sz val="9"/>
      <color rgb="FF0000FF"/>
      <name val="Times New Roman"/>
      <family val="1"/>
    </font>
    <font>
      <sz val="6"/>
      <color rgb="FF000000"/>
      <name val="Times New Roman"/>
      <family val="1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8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vertAlign val="subscript"/>
      <sz val="11"/>
      <color rgb="FF000000"/>
      <name val="Times New Roman"/>
      <family val="1"/>
      <charset val="186"/>
    </font>
    <font>
      <sz val="6"/>
      <color rgb="FF000000"/>
      <name val="Times New Roman"/>
      <family val="1"/>
      <charset val="186"/>
    </font>
    <font>
      <vertAlign val="subscript"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  <charset val="186"/>
    </font>
    <font>
      <vertAlign val="subscript"/>
      <sz val="9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Calibri"/>
      <family val="2"/>
      <charset val="186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7" fillId="0" borderId="0"/>
  </cellStyleXfs>
  <cellXfs count="40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14" fontId="7" fillId="0" borderId="0" xfId="0" applyNumberFormat="1" applyFont="1" applyFill="1" applyAlignment="1">
      <alignment horizontal="center"/>
    </xf>
    <xf numFmtId="14" fontId="6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2" fontId="20" fillId="0" borderId="12" xfId="0" applyNumberFormat="1" applyFont="1" applyBorder="1" applyAlignment="1">
      <alignment horizontal="right"/>
    </xf>
    <xf numFmtId="0" fontId="1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16" fillId="0" borderId="17" xfId="0" applyFont="1" applyFill="1" applyBorder="1" applyAlignment="1">
      <alignment horizontal="center"/>
    </xf>
    <xf numFmtId="0" fontId="23" fillId="0" borderId="16" xfId="0" applyFont="1" applyBorder="1"/>
    <xf numFmtId="2" fontId="3" fillId="0" borderId="18" xfId="0" applyNumberFormat="1" applyFont="1" applyFill="1" applyBorder="1"/>
    <xf numFmtId="0" fontId="22" fillId="0" borderId="13" xfId="0" applyFont="1" applyBorder="1" applyAlignment="1">
      <alignment horizontal="center"/>
    </xf>
    <xf numFmtId="0" fontId="18" fillId="0" borderId="14" xfId="0" applyFont="1" applyBorder="1"/>
    <xf numFmtId="0" fontId="23" fillId="0" borderId="14" xfId="0" applyFont="1" applyBorder="1" applyAlignment="1">
      <alignment horizontal="center"/>
    </xf>
    <xf numFmtId="0" fontId="3" fillId="0" borderId="18" xfId="0" applyFont="1" applyBorder="1"/>
    <xf numFmtId="0" fontId="22" fillId="0" borderId="9" xfId="0" applyFont="1" applyBorder="1" applyAlignment="1">
      <alignment horizontal="center"/>
    </xf>
    <xf numFmtId="0" fontId="18" fillId="0" borderId="10" xfId="0" applyFont="1" applyBorder="1"/>
    <xf numFmtId="0" fontId="23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22" fillId="0" borderId="9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2" fontId="9" fillId="0" borderId="12" xfId="0" applyNumberFormat="1" applyFont="1" applyBorder="1" applyAlignment="1">
      <alignment horizontal="right"/>
    </xf>
    <xf numFmtId="2" fontId="20" fillId="0" borderId="18" xfId="0" applyNumberFormat="1" applyFont="1" applyFill="1" applyBorder="1"/>
    <xf numFmtId="0" fontId="22" fillId="0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2" fontId="20" fillId="0" borderId="18" xfId="0" applyNumberFormat="1" applyFont="1" applyBorder="1"/>
    <xf numFmtId="2" fontId="20" fillId="0" borderId="8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18" fillId="0" borderId="20" xfId="0" applyFont="1" applyBorder="1"/>
    <xf numFmtId="2" fontId="9" fillId="0" borderId="2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27" fillId="0" borderId="0" xfId="0" applyFont="1"/>
    <xf numFmtId="0" fontId="28" fillId="0" borderId="0" xfId="2" applyAlignment="1" applyProtection="1"/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/>
    <xf numFmtId="0" fontId="13" fillId="0" borderId="14" xfId="0" applyFont="1" applyBorder="1"/>
    <xf numFmtId="0" fontId="1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26" fillId="0" borderId="11" xfId="0" applyFont="1" applyBorder="1"/>
    <xf numFmtId="0" fontId="12" fillId="0" borderId="11" xfId="0" applyFont="1" applyBorder="1"/>
    <xf numFmtId="0" fontId="13" fillId="0" borderId="17" xfId="0" applyFont="1" applyBorder="1"/>
    <xf numFmtId="0" fontId="12" fillId="2" borderId="14" xfId="0" applyFont="1" applyFill="1" applyBorder="1" applyAlignment="1">
      <alignment horizontal="center"/>
    </xf>
    <xf numFmtId="0" fontId="12" fillId="2" borderId="11" xfId="0" applyFont="1" applyFill="1" applyBorder="1"/>
    <xf numFmtId="0" fontId="13" fillId="2" borderId="17" xfId="0" applyFont="1" applyFill="1" applyBorder="1"/>
    <xf numFmtId="0" fontId="12" fillId="0" borderId="10" xfId="0" applyFont="1" applyBorder="1"/>
    <xf numFmtId="0" fontId="12" fillId="3" borderId="1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11" xfId="0" applyFont="1" applyFill="1" applyBorder="1"/>
    <xf numFmtId="0" fontId="13" fillId="3" borderId="17" xfId="0" applyFont="1" applyFill="1" applyBorder="1"/>
    <xf numFmtId="2" fontId="13" fillId="0" borderId="14" xfId="0" applyNumberFormat="1" applyFont="1" applyBorder="1"/>
    <xf numFmtId="0" fontId="12" fillId="4" borderId="14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11" xfId="0" applyFont="1" applyFill="1" applyBorder="1"/>
    <xf numFmtId="0" fontId="13" fillId="4" borderId="17" xfId="0" applyFont="1" applyFill="1" applyBorder="1"/>
    <xf numFmtId="0" fontId="12" fillId="0" borderId="24" xfId="0" applyFont="1" applyBorder="1" applyAlignment="1">
      <alignment horizontal="center"/>
    </xf>
    <xf numFmtId="0" fontId="12" fillId="0" borderId="16" xfId="0" applyFont="1" applyBorder="1"/>
    <xf numFmtId="0" fontId="12" fillId="5" borderId="11" xfId="0" applyFont="1" applyFill="1" applyBorder="1"/>
    <xf numFmtId="0" fontId="13" fillId="5" borderId="17" xfId="0" applyFont="1" applyFill="1" applyBorder="1"/>
    <xf numFmtId="2" fontId="13" fillId="0" borderId="16" xfId="0" applyNumberFormat="1" applyFont="1" applyBorder="1"/>
    <xf numFmtId="0" fontId="30" fillId="0" borderId="14" xfId="0" applyFont="1" applyFill="1" applyBorder="1" applyAlignment="1">
      <alignment horizontal="center"/>
    </xf>
    <xf numFmtId="0" fontId="6" fillId="0" borderId="14" xfId="0" applyFont="1" applyBorder="1"/>
    <xf numFmtId="2" fontId="39" fillId="0" borderId="14" xfId="0" applyNumberFormat="1" applyFont="1" applyBorder="1"/>
    <xf numFmtId="0" fontId="39" fillId="0" borderId="14" xfId="0" applyFont="1" applyBorder="1"/>
    <xf numFmtId="0" fontId="31" fillId="0" borderId="16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7" xfId="0" applyFont="1" applyBorder="1"/>
    <xf numFmtId="2" fontId="0" fillId="0" borderId="0" xfId="0" applyNumberFormat="1"/>
    <xf numFmtId="0" fontId="30" fillId="0" borderId="24" xfId="0" applyFont="1" applyFill="1" applyBorder="1" applyAlignment="1">
      <alignment horizontal="center"/>
    </xf>
    <xf numFmtId="0" fontId="12" fillId="3" borderId="14" xfId="0" applyFont="1" applyFill="1" applyBorder="1"/>
    <xf numFmtId="0" fontId="10" fillId="0" borderId="7" xfId="0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13" fillId="0" borderId="0" xfId="0" applyFont="1" applyBorder="1" applyAlignment="1"/>
    <xf numFmtId="0" fontId="2" fillId="0" borderId="14" xfId="0" applyFont="1" applyBorder="1" applyAlignment="1">
      <alignment horizontal="left"/>
    </xf>
    <xf numFmtId="0" fontId="43" fillId="0" borderId="0" xfId="2" applyFont="1" applyBorder="1" applyAlignment="1" applyProtection="1"/>
    <xf numFmtId="0" fontId="44" fillId="0" borderId="14" xfId="2" applyFont="1" applyBorder="1" applyAlignment="1" applyProtection="1">
      <alignment vertical="center" wrapText="1"/>
    </xf>
    <xf numFmtId="14" fontId="29" fillId="0" borderId="0" xfId="0" applyNumberFormat="1" applyFont="1" applyFill="1" applyAlignment="1">
      <alignment horizontal="center"/>
    </xf>
    <xf numFmtId="14" fontId="36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0" xfId="0" applyFont="1" applyBorder="1"/>
    <xf numFmtId="0" fontId="11" fillId="0" borderId="23" xfId="0" applyFont="1" applyBorder="1"/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2" fontId="50" fillId="0" borderId="14" xfId="0" applyNumberFormat="1" applyFont="1" applyFill="1" applyBorder="1"/>
    <xf numFmtId="0" fontId="12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2" fontId="51" fillId="0" borderId="17" xfId="0" applyNumberFormat="1" applyFont="1" applyFill="1" applyBorder="1"/>
    <xf numFmtId="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7" xfId="0" applyNumberFormat="1" applyFont="1" applyFill="1" applyBorder="1" applyAlignment="1">
      <alignment horizontal="right" vertical="center"/>
    </xf>
    <xf numFmtId="0" fontId="12" fillId="6" borderId="24" xfId="0" applyFont="1" applyFill="1" applyBorder="1" applyAlignment="1">
      <alignment horizontal="left" vertical="center"/>
    </xf>
    <xf numFmtId="0" fontId="32" fillId="6" borderId="14" xfId="0" applyFont="1" applyFill="1" applyBorder="1" applyAlignment="1">
      <alignment horizontal="center" vertical="center"/>
    </xf>
    <xf numFmtId="0" fontId="31" fillId="6" borderId="14" xfId="0" applyNumberFormat="1" applyFont="1" applyFill="1" applyBorder="1" applyAlignment="1" applyProtection="1">
      <alignment horizontal="center" vertical="center" wrapText="1"/>
      <protection locked="0"/>
    </xf>
    <xf numFmtId="2" fontId="41" fillId="6" borderId="17" xfId="0" applyNumberFormat="1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2" fontId="16" fillId="0" borderId="14" xfId="3" applyNumberFormat="1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left"/>
    </xf>
    <xf numFmtId="2" fontId="16" fillId="0" borderId="23" xfId="3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left"/>
    </xf>
    <xf numFmtId="2" fontId="11" fillId="0" borderId="14" xfId="0" applyNumberFormat="1" applyFont="1" applyBorder="1" applyAlignment="1">
      <alignment horizontal="right"/>
    </xf>
    <xf numFmtId="2" fontId="52" fillId="0" borderId="14" xfId="3" applyNumberFormat="1" applyFont="1" applyFill="1" applyBorder="1" applyAlignment="1">
      <alignment horizontal="center"/>
    </xf>
    <xf numFmtId="2" fontId="52" fillId="0" borderId="23" xfId="3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2" fontId="39" fillId="0" borderId="14" xfId="0" applyNumberFormat="1" applyFont="1" applyFill="1" applyBorder="1"/>
    <xf numFmtId="0" fontId="12" fillId="0" borderId="14" xfId="0" applyFont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6" borderId="14" xfId="0" applyFont="1" applyFill="1" applyBorder="1" applyAlignment="1">
      <alignment horizontal="center" vertical="center"/>
    </xf>
    <xf numFmtId="2" fontId="13" fillId="6" borderId="23" xfId="0" applyNumberFormat="1" applyFont="1" applyFill="1" applyBorder="1"/>
    <xf numFmtId="0" fontId="54" fillId="0" borderId="0" xfId="0" applyFont="1" applyBorder="1"/>
    <xf numFmtId="0" fontId="4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0" fillId="0" borderId="24" xfId="0" applyFont="1" applyBorder="1" applyAlignment="1"/>
    <xf numFmtId="0" fontId="38" fillId="0" borderId="11" xfId="0" applyFont="1" applyBorder="1" applyAlignment="1"/>
    <xf numFmtId="0" fontId="56" fillId="0" borderId="17" xfId="0" applyFont="1" applyBorder="1" applyAlignment="1"/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2" fontId="39" fillId="0" borderId="17" xfId="0" applyNumberFormat="1" applyFont="1" applyFill="1" applyBorder="1"/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2" fontId="49" fillId="0" borderId="14" xfId="0" applyNumberFormat="1" applyFont="1" applyFill="1" applyBorder="1" applyAlignment="1">
      <alignment horizontal="center" vertical="center"/>
    </xf>
    <xf numFmtId="2" fontId="13" fillId="0" borderId="17" xfId="0" applyNumberFormat="1" applyFont="1" applyBorder="1"/>
    <xf numFmtId="0" fontId="31" fillId="6" borderId="14" xfId="0" applyFont="1" applyFill="1" applyBorder="1" applyAlignment="1">
      <alignment horizontal="left" vertical="center"/>
    </xf>
    <xf numFmtId="0" fontId="32" fillId="6" borderId="17" xfId="0" applyFont="1" applyFill="1" applyBorder="1" applyAlignment="1">
      <alignment horizontal="center"/>
    </xf>
    <xf numFmtId="2" fontId="42" fillId="6" borderId="16" xfId="0" applyNumberFormat="1" applyFont="1" applyFill="1" applyBorder="1" applyAlignment="1">
      <alignment horizontal="center" vertical="center"/>
    </xf>
    <xf numFmtId="2" fontId="41" fillId="6" borderId="14" xfId="0" applyNumberFormat="1" applyFont="1" applyFill="1" applyBorder="1" applyAlignment="1">
      <alignment horizontal="left"/>
    </xf>
    <xf numFmtId="0" fontId="32" fillId="0" borderId="14" xfId="0" applyFont="1" applyBorder="1" applyAlignment="1">
      <alignment horizontal="center"/>
    </xf>
    <xf numFmtId="0" fontId="31" fillId="0" borderId="14" xfId="0" applyFont="1" applyBorder="1" applyAlignment="1"/>
    <xf numFmtId="0" fontId="46" fillId="0" borderId="14" xfId="0" applyFont="1" applyBorder="1" applyAlignment="1">
      <alignment horizontal="center"/>
    </xf>
    <xf numFmtId="0" fontId="58" fillId="0" borderId="11" xfId="0" applyFont="1" applyBorder="1" applyAlignment="1"/>
    <xf numFmtId="0" fontId="32" fillId="0" borderId="14" xfId="0" applyFont="1" applyFill="1" applyBorder="1" applyAlignment="1">
      <alignment horizontal="center" vertical="center"/>
    </xf>
    <xf numFmtId="0" fontId="39" fillId="0" borderId="14" xfId="0" applyFont="1" applyFill="1" applyBorder="1"/>
    <xf numFmtId="0" fontId="31" fillId="0" borderId="10" xfId="0" applyFont="1" applyFill="1" applyBorder="1" applyAlignment="1"/>
    <xf numFmtId="0" fontId="31" fillId="0" borderId="10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wrapText="1"/>
    </xf>
    <xf numFmtId="0" fontId="56" fillId="0" borderId="14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/>
    </xf>
    <xf numFmtId="0" fontId="31" fillId="0" borderId="14" xfId="0" applyFont="1" applyFill="1" applyBorder="1" applyAlignment="1"/>
    <xf numFmtId="0" fontId="6" fillId="0" borderId="14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/>
    </xf>
    <xf numFmtId="0" fontId="30" fillId="0" borderId="14" xfId="0" applyFont="1" applyFill="1" applyBorder="1" applyAlignment="1"/>
    <xf numFmtId="0" fontId="30" fillId="0" borderId="16" xfId="0" applyFont="1" applyFill="1" applyBorder="1" applyAlignment="1">
      <alignment horizontal="center"/>
    </xf>
    <xf numFmtId="0" fontId="30" fillId="0" borderId="16" xfId="0" applyFont="1" applyFill="1" applyBorder="1" applyAlignment="1"/>
    <xf numFmtId="0" fontId="46" fillId="0" borderId="14" xfId="0" applyFont="1" applyFill="1" applyBorder="1" applyAlignment="1">
      <alignment horizontal="center"/>
    </xf>
    <xf numFmtId="0" fontId="6" fillId="0" borderId="16" xfId="0" applyFont="1" applyBorder="1"/>
    <xf numFmtId="49" fontId="32" fillId="0" borderId="14" xfId="0" applyNumberFormat="1" applyFont="1" applyFill="1" applyBorder="1" applyAlignment="1">
      <alignment horizontal="center"/>
    </xf>
    <xf numFmtId="0" fontId="6" fillId="0" borderId="10" xfId="0" applyFont="1" applyBorder="1"/>
    <xf numFmtId="0" fontId="31" fillId="0" borderId="0" xfId="0" applyFont="1" applyFill="1" applyBorder="1" applyAlignment="1"/>
    <xf numFmtId="164" fontId="13" fillId="0" borderId="14" xfId="0" applyNumberFormat="1" applyFont="1" applyFill="1" applyBorder="1"/>
    <xf numFmtId="164" fontId="13" fillId="0" borderId="10" xfId="0" applyNumberFormat="1" applyFont="1" applyFill="1" applyBorder="1"/>
    <xf numFmtId="2" fontId="20" fillId="0" borderId="14" xfId="0" applyNumberFormat="1" applyFont="1" applyBorder="1"/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right"/>
    </xf>
    <xf numFmtId="2" fontId="20" fillId="0" borderId="14" xfId="0" applyNumberFormat="1" applyFont="1" applyFill="1" applyBorder="1"/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2" fontId="50" fillId="0" borderId="14" xfId="0" applyNumberFormat="1" applyFont="1" applyFill="1" applyBorder="1" applyAlignment="1">
      <alignment horizontal="center"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2" fillId="7" borderId="17" xfId="0" applyNumberFormat="1" applyFont="1" applyFill="1" applyBorder="1" applyAlignment="1">
      <alignment horizontal="center" vertical="center"/>
    </xf>
    <xf numFmtId="0" fontId="31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41" fillId="6" borderId="14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12" fillId="0" borderId="11" xfId="0" applyFont="1" applyFill="1" applyBorder="1"/>
    <xf numFmtId="0" fontId="13" fillId="0" borderId="17" xfId="0" applyFont="1" applyFill="1" applyBorder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6" borderId="14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2" fontId="39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9" fontId="0" fillId="0" borderId="0" xfId="0" applyNumberFormat="1"/>
    <xf numFmtId="2" fontId="20" fillId="0" borderId="14" xfId="0" applyNumberFormat="1" applyFont="1" applyFill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5" borderId="17" xfId="0" applyFont="1" applyFill="1" applyBorder="1" applyAlignment="1">
      <alignment horizontal="center" vertical="center"/>
    </xf>
    <xf numFmtId="0" fontId="63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/>
    </xf>
    <xf numFmtId="0" fontId="18" fillId="0" borderId="0" xfId="0" applyFont="1" applyBorder="1"/>
    <xf numFmtId="2" fontId="6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54" fillId="0" borderId="0" xfId="0" applyFont="1" applyFill="1" applyBorder="1"/>
    <xf numFmtId="0" fontId="67" fillId="0" borderId="0" xfId="0" applyFont="1" applyFill="1" applyBorder="1" applyAlignment="1"/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4" xfId="0" applyFont="1" applyFill="1" applyBorder="1"/>
    <xf numFmtId="0" fontId="67" fillId="0" borderId="14" xfId="0" applyFont="1" applyFill="1" applyBorder="1" applyAlignment="1">
      <alignment horizontal="left"/>
    </xf>
    <xf numFmtId="0" fontId="69" fillId="0" borderId="0" xfId="2" applyFont="1" applyFill="1" applyBorder="1" applyAlignment="1" applyProtection="1">
      <alignment horizontal="center" vertical="center"/>
    </xf>
    <xf numFmtId="0" fontId="70" fillId="0" borderId="14" xfId="2" applyFont="1" applyFill="1" applyBorder="1" applyAlignment="1" applyProtection="1">
      <alignment vertical="center" wrapText="1"/>
    </xf>
    <xf numFmtId="0" fontId="68" fillId="0" borderId="0" xfId="2" applyFont="1" applyFill="1" applyBorder="1" applyAlignment="1" applyProtection="1"/>
    <xf numFmtId="0" fontId="18" fillId="0" borderId="0" xfId="0" applyFont="1" applyFill="1" applyBorder="1"/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/>
    <xf numFmtId="0" fontId="73" fillId="0" borderId="0" xfId="0" applyFont="1" applyFill="1" applyBorder="1"/>
    <xf numFmtId="0" fontId="47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74" fillId="0" borderId="0" xfId="0" applyFont="1" applyFill="1" applyBorder="1"/>
    <xf numFmtId="0" fontId="7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75" fillId="0" borderId="14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/>
    </xf>
    <xf numFmtId="0" fontId="75" fillId="0" borderId="0" xfId="0" applyFont="1" applyFill="1" applyBorder="1"/>
    <xf numFmtId="0" fontId="73" fillId="0" borderId="7" xfId="0" applyFont="1" applyFill="1" applyBorder="1"/>
    <xf numFmtId="0" fontId="75" fillId="0" borderId="23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2" fontId="77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/>
    </xf>
    <xf numFmtId="2" fontId="67" fillId="0" borderId="17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7" fillId="8" borderId="17" xfId="0" applyNumberFormat="1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left" vertical="center"/>
    </xf>
    <xf numFmtId="0" fontId="54" fillId="9" borderId="14" xfId="0" applyFont="1" applyFill="1" applyBorder="1" applyAlignment="1">
      <alignment horizontal="center" vertical="center"/>
    </xf>
    <xf numFmtId="0" fontId="23" fillId="9" borderId="14" xfId="0" applyNumberFormat="1" applyFont="1" applyFill="1" applyBorder="1" applyAlignment="1" applyProtection="1">
      <alignment horizontal="center" vertical="center" wrapText="1"/>
      <protection locked="0"/>
    </xf>
    <xf numFmtId="2" fontId="41" fillId="9" borderId="14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7" xfId="0" applyFont="1" applyFill="1" applyBorder="1"/>
    <xf numFmtId="0" fontId="79" fillId="0" borderId="11" xfId="0" applyFont="1" applyFill="1" applyBorder="1"/>
    <xf numFmtId="0" fontId="54" fillId="0" borderId="17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/>
    </xf>
    <xf numFmtId="0" fontId="23" fillId="10" borderId="24" xfId="0" applyFont="1" applyFill="1" applyBorder="1" applyAlignment="1">
      <alignment horizontal="center"/>
    </xf>
    <xf numFmtId="0" fontId="23" fillId="10" borderId="11" xfId="0" applyFont="1" applyFill="1" applyBorder="1"/>
    <xf numFmtId="0" fontId="54" fillId="10" borderId="17" xfId="0" applyFont="1" applyFill="1" applyBorder="1" applyAlignment="1">
      <alignment horizontal="center" vertical="center"/>
    </xf>
    <xf numFmtId="0" fontId="23" fillId="0" borderId="14" xfId="0" applyFont="1" applyFill="1" applyBorder="1"/>
    <xf numFmtId="2" fontId="54" fillId="0" borderId="14" xfId="0" applyNumberFormat="1" applyFont="1" applyFill="1" applyBorder="1" applyAlignment="1">
      <alignment horizontal="center" vertical="center"/>
    </xf>
    <xf numFmtId="2" fontId="75" fillId="0" borderId="14" xfId="0" applyNumberFormat="1" applyFont="1" applyFill="1" applyBorder="1" applyAlignment="1">
      <alignment horizontal="center" vertical="center"/>
    </xf>
    <xf numFmtId="0" fontId="23" fillId="11" borderId="14" xfId="0" applyFont="1" applyFill="1" applyBorder="1" applyAlignment="1">
      <alignment horizontal="center"/>
    </xf>
    <xf numFmtId="0" fontId="23" fillId="12" borderId="24" xfId="0" applyFont="1" applyFill="1" applyBorder="1" applyAlignment="1">
      <alignment horizontal="center"/>
    </xf>
    <xf numFmtId="0" fontId="23" fillId="12" borderId="11" xfId="0" applyFont="1" applyFill="1" applyBorder="1"/>
    <xf numFmtId="0" fontId="54" fillId="12" borderId="17" xfId="0" applyFont="1" applyFill="1" applyBorder="1" applyAlignment="1">
      <alignment horizontal="center" vertical="center"/>
    </xf>
    <xf numFmtId="0" fontId="23" fillId="0" borderId="10" xfId="0" applyFont="1" applyFill="1" applyBorder="1"/>
    <xf numFmtId="0" fontId="23" fillId="0" borderId="24" xfId="0" applyFont="1" applyFill="1" applyBorder="1" applyAlignment="1">
      <alignment horizontal="left"/>
    </xf>
    <xf numFmtId="0" fontId="23" fillId="0" borderId="11" xfId="0" applyFont="1" applyFill="1" applyBorder="1"/>
    <xf numFmtId="0" fontId="25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wrapText="1"/>
    </xf>
    <xf numFmtId="2" fontId="81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2" fontId="54" fillId="0" borderId="16" xfId="0" applyNumberFormat="1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left" vertical="center"/>
    </xf>
    <xf numFmtId="0" fontId="46" fillId="9" borderId="14" xfId="0" applyFont="1" applyFill="1" applyBorder="1" applyAlignment="1">
      <alignment horizontal="center" vertical="center"/>
    </xf>
    <xf numFmtId="0" fontId="23" fillId="9" borderId="24" xfId="0" applyNumberFormat="1" applyFont="1" applyFill="1" applyBorder="1" applyAlignment="1" applyProtection="1">
      <alignment horizontal="center" vertical="center" wrapText="1"/>
      <protection locked="0"/>
    </xf>
    <xf numFmtId="2" fontId="54" fillId="9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3" fillId="0" borderId="24" xfId="0" applyFont="1" applyFill="1" applyBorder="1" applyAlignment="1"/>
    <xf numFmtId="0" fontId="25" fillId="0" borderId="11" xfId="0" applyFont="1" applyFill="1" applyBorder="1" applyAlignment="1"/>
    <xf numFmtId="0" fontId="83" fillId="0" borderId="17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2" fontId="81" fillId="0" borderId="17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 horizontal="center" vertical="center"/>
    </xf>
    <xf numFmtId="2" fontId="54" fillId="0" borderId="17" xfId="0" applyNumberFormat="1" applyFont="1" applyFill="1" applyBorder="1" applyAlignment="1">
      <alignment horizontal="center" vertical="center"/>
    </xf>
    <xf numFmtId="0" fontId="54" fillId="9" borderId="17" xfId="0" applyFont="1" applyFill="1" applyBorder="1" applyAlignment="1">
      <alignment horizontal="center"/>
    </xf>
    <xf numFmtId="2" fontId="84" fillId="9" borderId="16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/>
    </xf>
    <xf numFmtId="0" fontId="23" fillId="0" borderId="14" xfId="0" applyFont="1" applyFill="1" applyBorder="1" applyAlignment="1"/>
    <xf numFmtId="0" fontId="58" fillId="0" borderId="11" xfId="0" applyFont="1" applyFill="1" applyBorder="1" applyAlignment="1"/>
    <xf numFmtId="0" fontId="23" fillId="0" borderId="10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9" fontId="73" fillId="0" borderId="14" xfId="0" applyNumberFormat="1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wrapText="1"/>
    </xf>
    <xf numFmtId="0" fontId="83" fillId="0" borderId="14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0" fontId="47" fillId="0" borderId="14" xfId="0" applyFont="1" applyFill="1" applyBorder="1"/>
    <xf numFmtId="0" fontId="73" fillId="0" borderId="24" xfId="0" applyFont="1" applyFill="1" applyBorder="1" applyAlignment="1">
      <alignment horizontal="center"/>
    </xf>
    <xf numFmtId="0" fontId="73" fillId="0" borderId="14" xfId="0" applyFont="1" applyFill="1" applyBorder="1" applyAlignment="1"/>
    <xf numFmtId="0" fontId="73" fillId="0" borderId="10" xfId="0" applyFont="1" applyFill="1" applyBorder="1" applyAlignment="1">
      <alignment horizontal="left" vertical="center"/>
    </xf>
    <xf numFmtId="0" fontId="81" fillId="0" borderId="14" xfId="0" applyFont="1" applyFill="1" applyBorder="1"/>
    <xf numFmtId="0" fontId="73" fillId="0" borderId="1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left" vertical="center"/>
    </xf>
    <xf numFmtId="2" fontId="59" fillId="0" borderId="14" xfId="0" applyNumberFormat="1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/>
    </xf>
    <xf numFmtId="0" fontId="73" fillId="0" borderId="16" xfId="0" applyFont="1" applyFill="1" applyBorder="1" applyAlignment="1"/>
    <xf numFmtId="0" fontId="47" fillId="0" borderId="16" xfId="0" applyFont="1" applyFill="1" applyBorder="1"/>
    <xf numFmtId="164" fontId="54" fillId="0" borderId="14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/>
    </xf>
    <xf numFmtId="0" fontId="47" fillId="0" borderId="10" xfId="0" applyFont="1" applyFill="1" applyBorder="1"/>
    <xf numFmtId="164" fontId="54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Border="1"/>
    <xf numFmtId="0" fontId="23" fillId="0" borderId="0" xfId="0" applyFont="1" applyFill="1" applyBorder="1" applyAlignment="1"/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right"/>
    </xf>
    <xf numFmtId="0" fontId="87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23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7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45" fillId="0" borderId="7" xfId="0" applyFont="1" applyFill="1" applyBorder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12" fillId="0" borderId="14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4">
    <cellStyle name="Hipersaitas" xfId="2" builtinId="8"/>
    <cellStyle name="Įprastas" xfId="0" builtinId="0"/>
    <cellStyle name="Normal 2" xfId="3"/>
    <cellStyle name="Procentai" xfId="1" builtinId="5"/>
  </cellStyles>
  <dxfs count="6"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9"/>
  <sheetViews>
    <sheetView tabSelected="1" topLeftCell="A503" workbookViewId="0">
      <selection activeCell="D598" sqref="D598"/>
    </sheetView>
  </sheetViews>
  <sheetFormatPr defaultRowHeight="15" x14ac:dyDescent="0.25"/>
  <cols>
    <col min="1" max="1" width="6.42578125" customWidth="1"/>
    <col min="2" max="2" width="58.28515625" customWidth="1"/>
    <col min="3" max="3" width="17.5703125" customWidth="1"/>
    <col min="4" max="4" width="37.7109375" customWidth="1"/>
    <col min="5" max="5" width="12.28515625" style="6" customWidth="1"/>
    <col min="6" max="6" width="11.28515625" customWidth="1"/>
  </cols>
  <sheetData>
    <row r="1" spans="1:6" s="15" customFormat="1" ht="12.75" x14ac:dyDescent="0.2">
      <c r="D1" s="1" t="s">
        <v>0</v>
      </c>
      <c r="E1" s="1"/>
      <c r="F1" s="105"/>
    </row>
    <row r="2" spans="1:6" s="15" customFormat="1" ht="12.75" x14ac:dyDescent="0.2">
      <c r="D2" s="387" t="s">
        <v>1</v>
      </c>
      <c r="E2" s="387"/>
      <c r="F2" s="106"/>
    </row>
    <row r="3" spans="1:6" s="15" customFormat="1" ht="12.75" x14ac:dyDescent="0.2">
      <c r="D3" s="387" t="s">
        <v>2</v>
      </c>
      <c r="E3" s="387"/>
      <c r="F3" s="106"/>
    </row>
    <row r="4" spans="1:6" s="15" customFormat="1" ht="12.75" x14ac:dyDescent="0.2">
      <c r="D4" s="2" t="s">
        <v>125</v>
      </c>
      <c r="E4" s="3"/>
      <c r="F4" s="58"/>
    </row>
    <row r="5" spans="1:6" s="15" customFormat="1" ht="11.25" x14ac:dyDescent="0.2"/>
    <row r="6" spans="1:6" s="15" customFormat="1" ht="12" x14ac:dyDescent="0.2">
      <c r="A6" s="107"/>
      <c r="B6" s="108" t="s">
        <v>4</v>
      </c>
      <c r="C6" s="109"/>
      <c r="D6" s="108" t="s">
        <v>5</v>
      </c>
      <c r="E6" s="110"/>
      <c r="F6" s="110"/>
    </row>
    <row r="7" spans="1:6" s="15" customFormat="1" ht="12" x14ac:dyDescent="0.2">
      <c r="A7" s="107"/>
      <c r="B7" s="109" t="s">
        <v>126</v>
      </c>
      <c r="C7" s="109"/>
      <c r="D7" s="108" t="s">
        <v>189</v>
      </c>
      <c r="E7" s="110"/>
      <c r="F7" s="110"/>
    </row>
    <row r="8" spans="1:6" s="15" customFormat="1" ht="12" x14ac:dyDescent="0.2">
      <c r="A8" s="107"/>
      <c r="B8" s="108" t="s">
        <v>127</v>
      </c>
      <c r="C8" s="111"/>
      <c r="D8" s="108" t="s">
        <v>9</v>
      </c>
      <c r="E8" s="110"/>
      <c r="F8" s="110"/>
    </row>
    <row r="9" spans="1:6" s="15" customFormat="1" ht="12" x14ac:dyDescent="0.2">
      <c r="A9" s="107"/>
      <c r="B9" s="108" t="s">
        <v>128</v>
      </c>
      <c r="C9" s="109"/>
      <c r="D9" s="108" t="s">
        <v>129</v>
      </c>
      <c r="E9" s="110"/>
      <c r="F9" s="110"/>
    </row>
    <row r="10" spans="1:6" s="15" customFormat="1" ht="12" x14ac:dyDescent="0.2">
      <c r="A10" s="107"/>
      <c r="B10" s="108" t="s">
        <v>130</v>
      </c>
      <c r="C10" s="109"/>
      <c r="D10" s="108" t="s">
        <v>131</v>
      </c>
      <c r="E10" s="110"/>
      <c r="F10" s="110"/>
    </row>
    <row r="11" spans="1:6" s="15" customFormat="1" ht="12" x14ac:dyDescent="0.2">
      <c r="A11" s="107"/>
      <c r="B11" s="108" t="s">
        <v>131</v>
      </c>
      <c r="C11" s="109"/>
      <c r="D11" s="108" t="s">
        <v>190</v>
      </c>
      <c r="E11" s="112"/>
      <c r="F11" s="112"/>
    </row>
    <row r="12" spans="1:6" s="15" customFormat="1" ht="12" x14ac:dyDescent="0.2">
      <c r="A12" s="107"/>
      <c r="B12" s="108" t="s">
        <v>132</v>
      </c>
      <c r="C12" s="113"/>
      <c r="D12" s="108"/>
      <c r="E12" s="110"/>
      <c r="F12" s="110"/>
    </row>
    <row r="13" spans="1:6" s="15" customFormat="1" ht="12" x14ac:dyDescent="0.2">
      <c r="A13" s="107"/>
      <c r="B13" s="108" t="s">
        <v>133</v>
      </c>
      <c r="C13" s="113"/>
      <c r="D13" s="108"/>
      <c r="E13" s="110"/>
      <c r="F13" s="110"/>
    </row>
    <row r="14" spans="1:6" x14ac:dyDescent="0.25">
      <c r="A14" s="60"/>
      <c r="B14" s="4"/>
      <c r="C14" s="4"/>
      <c r="D14" s="4"/>
      <c r="E14" s="59"/>
    </row>
    <row r="15" spans="1:6" ht="15.75" x14ac:dyDescent="0.25">
      <c r="A15" s="5" t="s">
        <v>123</v>
      </c>
      <c r="B15" s="5" t="s">
        <v>217</v>
      </c>
      <c r="C15" s="11"/>
      <c r="D15" s="11"/>
    </row>
    <row r="16" spans="1:6" ht="15.75" x14ac:dyDescent="0.25">
      <c r="A16" s="5"/>
      <c r="B16" s="5"/>
      <c r="C16" s="114" t="s">
        <v>191</v>
      </c>
      <c r="D16" s="11"/>
    </row>
    <row r="17" spans="1:5" ht="15.75" x14ac:dyDescent="0.25">
      <c r="A17" s="5"/>
      <c r="B17" s="5"/>
      <c r="C17" s="115" t="s">
        <v>17</v>
      </c>
      <c r="D17" s="11"/>
    </row>
    <row r="18" spans="1:5" ht="15.75" x14ac:dyDescent="0.25">
      <c r="A18" s="5"/>
      <c r="B18" s="5"/>
      <c r="C18" s="115"/>
      <c r="D18" s="11"/>
    </row>
    <row r="19" spans="1:5" x14ac:dyDescent="0.25">
      <c r="A19" s="10" t="s">
        <v>18</v>
      </c>
      <c r="B19" s="11"/>
      <c r="C19" s="11"/>
      <c r="D19" s="11"/>
      <c r="E19" s="12"/>
    </row>
    <row r="20" spans="1:5" x14ac:dyDescent="0.25">
      <c r="A20" s="13" t="s">
        <v>19</v>
      </c>
      <c r="B20" s="14"/>
      <c r="C20" s="14"/>
      <c r="D20" s="14"/>
      <c r="E20" s="15"/>
    </row>
    <row r="21" spans="1:5" x14ac:dyDescent="0.25">
      <c r="A21" s="13"/>
      <c r="B21" s="14"/>
      <c r="C21" s="14"/>
      <c r="D21" s="14"/>
      <c r="E21" s="15"/>
    </row>
    <row r="22" spans="1:5" x14ac:dyDescent="0.25">
      <c r="A22" s="4" t="s">
        <v>20</v>
      </c>
      <c r="B22" s="14"/>
      <c r="C22" s="14"/>
      <c r="D22" s="14"/>
      <c r="E22" s="15"/>
    </row>
    <row r="23" spans="1:5" ht="15" customHeight="1" x14ac:dyDescent="0.25">
      <c r="A23" s="394" t="s">
        <v>185</v>
      </c>
      <c r="B23" s="394"/>
      <c r="C23" s="394"/>
      <c r="D23" s="394"/>
      <c r="E23" s="394"/>
    </row>
    <row r="24" spans="1:5" x14ac:dyDescent="0.25">
      <c r="A24" s="116" t="s">
        <v>22</v>
      </c>
      <c r="B24" s="116" t="s">
        <v>23</v>
      </c>
      <c r="C24" s="116" t="s">
        <v>24</v>
      </c>
      <c r="D24" s="116" t="s">
        <v>25</v>
      </c>
      <c r="E24" s="116" t="s">
        <v>26</v>
      </c>
    </row>
    <row r="25" spans="1:5" x14ac:dyDescent="0.25">
      <c r="A25" s="61">
        <v>1</v>
      </c>
      <c r="B25" s="61">
        <v>2</v>
      </c>
      <c r="C25" s="61">
        <v>3</v>
      </c>
      <c r="D25" s="61">
        <v>4</v>
      </c>
      <c r="E25" s="62">
        <v>5</v>
      </c>
    </row>
    <row r="26" spans="1:5" x14ac:dyDescent="0.25">
      <c r="A26" s="117" t="s">
        <v>64</v>
      </c>
      <c r="B26" s="118" t="s">
        <v>134</v>
      </c>
      <c r="C26" s="104"/>
      <c r="D26" s="104"/>
      <c r="E26" s="119"/>
    </row>
    <row r="27" spans="1:5" ht="21.75" x14ac:dyDescent="0.25">
      <c r="A27" s="120" t="s">
        <v>29</v>
      </c>
      <c r="B27" s="121" t="s">
        <v>135</v>
      </c>
      <c r="C27" s="122" t="s">
        <v>38</v>
      </c>
      <c r="D27" s="123" t="s">
        <v>136</v>
      </c>
      <c r="E27" s="124">
        <f>E28+E29</f>
        <v>6.3900000000000006</v>
      </c>
    </row>
    <row r="28" spans="1:5" ht="16.5" x14ac:dyDescent="0.25">
      <c r="A28" s="125" t="s">
        <v>65</v>
      </c>
      <c r="B28" s="99" t="s">
        <v>137</v>
      </c>
      <c r="C28" s="122" t="s">
        <v>38</v>
      </c>
      <c r="D28" s="126" t="s">
        <v>138</v>
      </c>
      <c r="E28" s="127">
        <v>1.44</v>
      </c>
    </row>
    <row r="29" spans="1:5" ht="16.5" x14ac:dyDescent="0.25">
      <c r="A29" s="390" t="s">
        <v>66</v>
      </c>
      <c r="B29" s="99" t="s">
        <v>139</v>
      </c>
      <c r="C29" s="122" t="s">
        <v>38</v>
      </c>
      <c r="D29" s="128" t="s">
        <v>140</v>
      </c>
      <c r="E29" s="129">
        <f>ROUND(0.09+((44951*E35+226*E43+106.1*E39+509*E47)/(44.84*1000))/10,2)</f>
        <v>4.95</v>
      </c>
    </row>
    <row r="30" spans="1:5" ht="25.5" x14ac:dyDescent="0.25">
      <c r="A30" s="391"/>
      <c r="B30" s="130" t="s">
        <v>139</v>
      </c>
      <c r="C30" s="131" t="s">
        <v>162</v>
      </c>
      <c r="D30" s="132" t="s">
        <v>186</v>
      </c>
      <c r="E30" s="133"/>
    </row>
    <row r="31" spans="1:5" x14ac:dyDescent="0.25">
      <c r="A31" s="134" t="s">
        <v>33</v>
      </c>
      <c r="B31" s="100" t="s">
        <v>141</v>
      </c>
      <c r="C31" s="69"/>
      <c r="D31" s="100"/>
      <c r="E31" s="71"/>
    </row>
    <row r="32" spans="1:5" x14ac:dyDescent="0.25">
      <c r="A32" s="72" t="s">
        <v>67</v>
      </c>
      <c r="B32" s="135" t="s">
        <v>68</v>
      </c>
      <c r="C32" s="73"/>
      <c r="D32" s="73"/>
      <c r="E32" s="74"/>
    </row>
    <row r="33" spans="1:5" x14ac:dyDescent="0.25">
      <c r="A33" s="61" t="s">
        <v>69</v>
      </c>
      <c r="B33" s="63" t="s">
        <v>70</v>
      </c>
      <c r="C33" s="136" t="s">
        <v>124</v>
      </c>
      <c r="D33" s="63"/>
      <c r="E33" s="137">
        <v>33.08</v>
      </c>
    </row>
    <row r="34" spans="1:5" x14ac:dyDescent="0.25">
      <c r="A34" s="61" t="s">
        <v>71</v>
      </c>
      <c r="B34" s="63" t="s">
        <v>72</v>
      </c>
      <c r="C34" s="138" t="s">
        <v>124</v>
      </c>
      <c r="D34" s="63"/>
      <c r="E34" s="139">
        <v>12.56</v>
      </c>
    </row>
    <row r="35" spans="1:5" x14ac:dyDescent="0.25">
      <c r="A35" s="61" t="s">
        <v>73</v>
      </c>
      <c r="B35" s="75" t="s">
        <v>74</v>
      </c>
      <c r="C35" s="138" t="s">
        <v>124</v>
      </c>
      <c r="D35" s="63"/>
      <c r="E35" s="140">
        <f>E33+E34</f>
        <v>45.64</v>
      </c>
    </row>
    <row r="36" spans="1:5" x14ac:dyDescent="0.25">
      <c r="A36" s="76" t="s">
        <v>75</v>
      </c>
      <c r="B36" s="77" t="s">
        <v>121</v>
      </c>
      <c r="C36" s="78"/>
      <c r="D36" s="78"/>
      <c r="E36" s="79"/>
    </row>
    <row r="37" spans="1:5" x14ac:dyDescent="0.25">
      <c r="A37" s="61" t="s">
        <v>76</v>
      </c>
      <c r="B37" s="63" t="s">
        <v>70</v>
      </c>
      <c r="C37" s="141" t="s">
        <v>142</v>
      </c>
      <c r="D37" s="63"/>
      <c r="E37" s="137">
        <v>122.73</v>
      </c>
    </row>
    <row r="38" spans="1:5" x14ac:dyDescent="0.25">
      <c r="A38" s="61" t="s">
        <v>77</v>
      </c>
      <c r="B38" s="63" t="s">
        <v>72</v>
      </c>
      <c r="C38" s="142" t="s">
        <v>142</v>
      </c>
      <c r="D38" s="63"/>
      <c r="E38" s="137">
        <v>0</v>
      </c>
    </row>
    <row r="39" spans="1:5" x14ac:dyDescent="0.25">
      <c r="A39" s="61" t="s">
        <v>78</v>
      </c>
      <c r="B39" s="63" t="s">
        <v>74</v>
      </c>
      <c r="C39" s="142" t="s">
        <v>142</v>
      </c>
      <c r="D39" s="63"/>
      <c r="E39" s="205">
        <f>+E37+E38</f>
        <v>122.73</v>
      </c>
    </row>
    <row r="40" spans="1:5" x14ac:dyDescent="0.25">
      <c r="A40" s="76" t="s">
        <v>79</v>
      </c>
      <c r="B40" s="77" t="s">
        <v>122</v>
      </c>
      <c r="C40" s="103"/>
      <c r="D40" s="78"/>
      <c r="E40" s="79"/>
    </row>
    <row r="41" spans="1:5" x14ac:dyDescent="0.25">
      <c r="A41" s="61" t="s">
        <v>81</v>
      </c>
      <c r="B41" s="63" t="s">
        <v>70</v>
      </c>
      <c r="C41" s="142" t="s">
        <v>142</v>
      </c>
      <c r="D41" s="63"/>
      <c r="E41" s="137">
        <v>126.53</v>
      </c>
    </row>
    <row r="42" spans="1:5" x14ac:dyDescent="0.25">
      <c r="A42" s="61" t="s">
        <v>82</v>
      </c>
      <c r="B42" s="63" t="s">
        <v>72</v>
      </c>
      <c r="C42" s="142" t="s">
        <v>142</v>
      </c>
      <c r="D42" s="63"/>
      <c r="E42" s="137"/>
    </row>
    <row r="43" spans="1:5" x14ac:dyDescent="0.25">
      <c r="A43" s="61" t="s">
        <v>83</v>
      </c>
      <c r="B43" s="63" t="s">
        <v>74</v>
      </c>
      <c r="C43" s="142" t="s">
        <v>142</v>
      </c>
      <c r="D43" s="63"/>
      <c r="E43" s="140">
        <f>+E41+E42</f>
        <v>126.53</v>
      </c>
    </row>
    <row r="44" spans="1:5" x14ac:dyDescent="0.25">
      <c r="A44" s="81" t="s">
        <v>143</v>
      </c>
      <c r="B44" s="82" t="s">
        <v>80</v>
      </c>
      <c r="C44" s="83"/>
      <c r="D44" s="83"/>
      <c r="E44" s="84"/>
    </row>
    <row r="45" spans="1:5" x14ac:dyDescent="0.25">
      <c r="A45" s="85" t="s">
        <v>144</v>
      </c>
      <c r="B45" s="86" t="s">
        <v>70</v>
      </c>
      <c r="C45" s="142" t="s">
        <v>142</v>
      </c>
      <c r="D45" s="63"/>
      <c r="E45" s="137">
        <v>151.41</v>
      </c>
    </row>
    <row r="46" spans="1:5" x14ac:dyDescent="0.25">
      <c r="A46" s="85" t="s">
        <v>145</v>
      </c>
      <c r="B46" s="63" t="s">
        <v>72</v>
      </c>
      <c r="C46" s="142" t="s">
        <v>142</v>
      </c>
      <c r="D46" s="63"/>
      <c r="E46" s="139">
        <v>14.25</v>
      </c>
    </row>
    <row r="47" spans="1:5" x14ac:dyDescent="0.25">
      <c r="A47" s="143" t="s">
        <v>146</v>
      </c>
      <c r="B47" s="75" t="s">
        <v>74</v>
      </c>
      <c r="C47" s="142" t="s">
        <v>142</v>
      </c>
      <c r="D47" s="63"/>
      <c r="E47" s="140">
        <f>+E45+E46</f>
        <v>165.66</v>
      </c>
    </row>
    <row r="48" spans="1:5" x14ac:dyDescent="0.25">
      <c r="A48" s="144" t="s">
        <v>84</v>
      </c>
      <c r="B48" s="145" t="s">
        <v>147</v>
      </c>
      <c r="C48" s="87"/>
      <c r="D48" s="87"/>
      <c r="E48" s="88"/>
    </row>
    <row r="49" spans="1:5" x14ac:dyDescent="0.25">
      <c r="A49" s="61" t="s">
        <v>85</v>
      </c>
      <c r="B49" s="63" t="s">
        <v>148</v>
      </c>
      <c r="C49" s="63"/>
      <c r="D49" s="63"/>
      <c r="E49" s="62" t="s">
        <v>86</v>
      </c>
    </row>
    <row r="50" spans="1:5" x14ac:dyDescent="0.25">
      <c r="A50" s="61" t="s">
        <v>87</v>
      </c>
      <c r="B50" s="63" t="s">
        <v>149</v>
      </c>
      <c r="C50" s="122" t="s">
        <v>38</v>
      </c>
      <c r="D50" s="63"/>
      <c r="E50" s="64">
        <v>0</v>
      </c>
    </row>
    <row r="51" spans="1:5" ht="22.5" x14ac:dyDescent="0.25">
      <c r="A51" s="146" t="s">
        <v>88</v>
      </c>
      <c r="B51" s="147" t="s">
        <v>150</v>
      </c>
      <c r="C51" s="122" t="s">
        <v>38</v>
      </c>
      <c r="D51" s="148" t="s">
        <v>151</v>
      </c>
      <c r="E51" s="149">
        <f>E52+E53</f>
        <v>6.3900000000000006</v>
      </c>
    </row>
    <row r="52" spans="1:5" ht="16.5" x14ac:dyDescent="0.25">
      <c r="A52" s="61" t="s">
        <v>89</v>
      </c>
      <c r="B52" s="63" t="s">
        <v>90</v>
      </c>
      <c r="C52" s="122" t="s">
        <v>38</v>
      </c>
      <c r="D52" s="126" t="s">
        <v>152</v>
      </c>
      <c r="E52" s="80">
        <f>E28</f>
        <v>1.44</v>
      </c>
    </row>
    <row r="53" spans="1:5" ht="16.5" x14ac:dyDescent="0.25">
      <c r="A53" s="390" t="s">
        <v>91</v>
      </c>
      <c r="B53" s="150" t="s">
        <v>92</v>
      </c>
      <c r="C53" s="151" t="s">
        <v>38</v>
      </c>
      <c r="D53" s="126" t="s">
        <v>153</v>
      </c>
      <c r="E53" s="89">
        <f>E29</f>
        <v>4.95</v>
      </c>
    </row>
    <row r="54" spans="1:5" ht="25.5" x14ac:dyDescent="0.25">
      <c r="A54" s="391"/>
      <c r="B54" s="130" t="s">
        <v>92</v>
      </c>
      <c r="C54" s="152" t="s">
        <v>162</v>
      </c>
      <c r="D54" s="132" t="s">
        <v>186</v>
      </c>
      <c r="E54" s="153"/>
    </row>
    <row r="55" spans="1:5" x14ac:dyDescent="0.25">
      <c r="A55" s="61" t="s">
        <v>93</v>
      </c>
      <c r="B55" s="154" t="s">
        <v>154</v>
      </c>
      <c r="C55" s="70"/>
      <c r="D55" s="70"/>
      <c r="E55" s="71"/>
    </row>
    <row r="56" spans="1:5" ht="18.75" x14ac:dyDescent="0.3">
      <c r="A56" s="61" t="s">
        <v>94</v>
      </c>
      <c r="B56" s="63" t="s">
        <v>155</v>
      </c>
      <c r="C56" s="67" t="s">
        <v>156</v>
      </c>
      <c r="D56" s="155" t="s">
        <v>157</v>
      </c>
      <c r="E56" s="64">
        <v>10.54</v>
      </c>
    </row>
    <row r="57" spans="1:5" ht="16.5" x14ac:dyDescent="0.3">
      <c r="A57" s="61" t="s">
        <v>95</v>
      </c>
      <c r="B57" s="63" t="s">
        <v>96</v>
      </c>
      <c r="C57" s="122" t="s">
        <v>38</v>
      </c>
      <c r="D57" s="156" t="s">
        <v>153</v>
      </c>
      <c r="E57" s="80">
        <f>E53</f>
        <v>4.95</v>
      </c>
    </row>
    <row r="58" spans="1:5" x14ac:dyDescent="0.25">
      <c r="A58" s="65" t="s">
        <v>36</v>
      </c>
      <c r="B58" s="157" t="s">
        <v>97</v>
      </c>
      <c r="C58" s="158"/>
      <c r="D58" s="158"/>
      <c r="E58" s="159"/>
    </row>
    <row r="59" spans="1:5" ht="16.5" x14ac:dyDescent="0.25">
      <c r="A59" s="160" t="s">
        <v>98</v>
      </c>
      <c r="B59" s="161" t="s">
        <v>158</v>
      </c>
      <c r="C59" s="122" t="s">
        <v>38</v>
      </c>
      <c r="D59" s="126" t="s">
        <v>159</v>
      </c>
      <c r="E59" s="162">
        <f>E60+E61</f>
        <v>2.1404148936170215</v>
      </c>
    </row>
    <row r="60" spans="1:5" ht="16.5" x14ac:dyDescent="0.25">
      <c r="A60" s="68" t="s">
        <v>99</v>
      </c>
      <c r="B60" s="163" t="s">
        <v>100</v>
      </c>
      <c r="C60" s="122" t="s">
        <v>38</v>
      </c>
      <c r="D60" s="126" t="s">
        <v>160</v>
      </c>
      <c r="E60" s="71">
        <v>0.79</v>
      </c>
    </row>
    <row r="61" spans="1:5" ht="16.5" x14ac:dyDescent="0.25">
      <c r="A61" s="392" t="s">
        <v>101</v>
      </c>
      <c r="B61" s="164" t="s">
        <v>102</v>
      </c>
      <c r="C61" s="122" t="s">
        <v>38</v>
      </c>
      <c r="D61" s="165" t="s">
        <v>161</v>
      </c>
      <c r="E61" s="166">
        <f>0.12+(7.24*E27)/37.6</f>
        <v>1.3504148936170215</v>
      </c>
    </row>
    <row r="62" spans="1:5" x14ac:dyDescent="0.25">
      <c r="A62" s="393"/>
      <c r="B62" s="167" t="s">
        <v>102</v>
      </c>
      <c r="C62" s="168" t="s">
        <v>162</v>
      </c>
      <c r="D62" s="169" t="s">
        <v>187</v>
      </c>
      <c r="E62" s="170"/>
    </row>
    <row r="63" spans="1:5" x14ac:dyDescent="0.25">
      <c r="A63" s="171" t="s">
        <v>103</v>
      </c>
      <c r="B63" s="172" t="s">
        <v>163</v>
      </c>
      <c r="C63" s="66"/>
      <c r="D63" s="63"/>
      <c r="E63" s="64"/>
    </row>
    <row r="64" spans="1:5" ht="18.75" x14ac:dyDescent="0.3">
      <c r="A64" s="171" t="s">
        <v>104</v>
      </c>
      <c r="B64" s="172" t="s">
        <v>155</v>
      </c>
      <c r="C64" s="173" t="s">
        <v>156</v>
      </c>
      <c r="D64" s="155" t="s">
        <v>164</v>
      </c>
      <c r="E64" s="80">
        <v>5.24</v>
      </c>
    </row>
    <row r="65" spans="1:5" ht="16.5" x14ac:dyDescent="0.3">
      <c r="A65" s="171" t="s">
        <v>105</v>
      </c>
      <c r="B65" s="172" t="s">
        <v>165</v>
      </c>
      <c r="C65" s="122" t="s">
        <v>38</v>
      </c>
      <c r="D65" s="156" t="s">
        <v>166</v>
      </c>
      <c r="E65" s="80">
        <f>E61</f>
        <v>1.3504148936170215</v>
      </c>
    </row>
    <row r="66" spans="1:5" x14ac:dyDescent="0.25">
      <c r="A66" s="90" t="s">
        <v>39</v>
      </c>
      <c r="B66" s="157" t="s">
        <v>167</v>
      </c>
      <c r="C66" s="174"/>
      <c r="D66" s="158"/>
      <c r="E66" s="159"/>
    </row>
    <row r="67" spans="1:5" ht="16.5" x14ac:dyDescent="0.3">
      <c r="A67" s="175" t="s">
        <v>106</v>
      </c>
      <c r="B67" s="172" t="s">
        <v>168</v>
      </c>
      <c r="C67" s="122" t="s">
        <v>38</v>
      </c>
      <c r="D67" s="155" t="s">
        <v>169</v>
      </c>
      <c r="E67" s="149">
        <v>0.1</v>
      </c>
    </row>
    <row r="68" spans="1:5" ht="18.75" x14ac:dyDescent="0.3">
      <c r="A68" s="175" t="s">
        <v>170</v>
      </c>
      <c r="B68" s="177" t="s">
        <v>171</v>
      </c>
      <c r="C68" s="178" t="s">
        <v>172</v>
      </c>
      <c r="D68" s="179" t="s">
        <v>173</v>
      </c>
      <c r="E68" s="91">
        <v>14.96</v>
      </c>
    </row>
    <row r="69" spans="1:5" ht="18.75" x14ac:dyDescent="0.3">
      <c r="A69" s="175" t="s">
        <v>174</v>
      </c>
      <c r="B69" s="177" t="s">
        <v>175</v>
      </c>
      <c r="C69" s="178" t="s">
        <v>172</v>
      </c>
      <c r="D69" s="180" t="s">
        <v>176</v>
      </c>
      <c r="E69" s="91">
        <v>0.75</v>
      </c>
    </row>
    <row r="70" spans="1:5" ht="33" x14ac:dyDescent="0.25">
      <c r="A70" s="181" t="s">
        <v>43</v>
      </c>
      <c r="B70" s="182" t="s">
        <v>177</v>
      </c>
      <c r="C70" s="183"/>
      <c r="D70" s="184"/>
      <c r="E70" s="183"/>
    </row>
    <row r="71" spans="1:5" x14ac:dyDescent="0.25">
      <c r="A71" s="185" t="s">
        <v>107</v>
      </c>
      <c r="B71" s="186" t="s">
        <v>108</v>
      </c>
      <c r="C71" s="122" t="s">
        <v>38</v>
      </c>
      <c r="D71" s="187"/>
      <c r="E71" s="176">
        <v>-0.02</v>
      </c>
    </row>
    <row r="72" spans="1:5" x14ac:dyDescent="0.25">
      <c r="A72" s="185" t="s">
        <v>109</v>
      </c>
      <c r="B72" s="186" t="s">
        <v>110</v>
      </c>
      <c r="C72" s="122" t="s">
        <v>38</v>
      </c>
      <c r="D72" s="187"/>
      <c r="E72" s="176">
        <v>-0.01</v>
      </c>
    </row>
    <row r="73" spans="1:5" ht="21" x14ac:dyDescent="0.25">
      <c r="A73" s="188" t="s">
        <v>46</v>
      </c>
      <c r="B73" s="189" t="s">
        <v>178</v>
      </c>
      <c r="C73" s="122" t="s">
        <v>38</v>
      </c>
      <c r="D73" s="91"/>
      <c r="E73" s="190">
        <f>ROUND(E51+E59+E67+E71+E72, 2)</f>
        <v>8.6</v>
      </c>
    </row>
    <row r="74" spans="1:5" x14ac:dyDescent="0.25">
      <c r="A74" s="102" t="s">
        <v>49</v>
      </c>
      <c r="B74" s="191" t="s">
        <v>111</v>
      </c>
      <c r="C74" s="122" t="s">
        <v>179</v>
      </c>
      <c r="D74" s="91"/>
      <c r="E74" s="91">
        <v>0</v>
      </c>
    </row>
    <row r="75" spans="1:5" x14ac:dyDescent="0.25">
      <c r="A75" s="202" t="s">
        <v>51</v>
      </c>
      <c r="B75" s="203" t="s">
        <v>112</v>
      </c>
      <c r="C75" s="122" t="s">
        <v>38</v>
      </c>
      <c r="D75" s="93"/>
      <c r="E75" s="97">
        <f>E73</f>
        <v>8.6</v>
      </c>
    </row>
    <row r="76" spans="1:5" x14ac:dyDescent="0.25">
      <c r="A76" s="204" t="s">
        <v>53</v>
      </c>
      <c r="B76" s="203" t="s">
        <v>188</v>
      </c>
      <c r="C76" s="122" t="s">
        <v>38</v>
      </c>
      <c r="D76" s="93"/>
      <c r="E76" s="92">
        <f>E75*1.09</f>
        <v>9.3740000000000006</v>
      </c>
    </row>
    <row r="77" spans="1:5" x14ac:dyDescent="0.25">
      <c r="A77" s="207" t="s">
        <v>113</v>
      </c>
      <c r="B77" s="208" t="s">
        <v>114</v>
      </c>
      <c r="C77" s="122" t="s">
        <v>38</v>
      </c>
      <c r="D77" s="93"/>
      <c r="E77" s="206">
        <v>8.31</v>
      </c>
    </row>
    <row r="78" spans="1:5" x14ac:dyDescent="0.25">
      <c r="A78" s="192" t="s">
        <v>115</v>
      </c>
      <c r="B78" s="193" t="s">
        <v>180</v>
      </c>
      <c r="C78" s="194" t="s">
        <v>55</v>
      </c>
      <c r="D78" s="93"/>
      <c r="E78" s="201">
        <f>(E73/E77)*100-100</f>
        <v>3.4897713598074631</v>
      </c>
    </row>
    <row r="79" spans="1:5" x14ac:dyDescent="0.25">
      <c r="A79" s="185" t="s">
        <v>116</v>
      </c>
      <c r="B79" s="186" t="s">
        <v>117</v>
      </c>
      <c r="C79" s="94" t="s">
        <v>181</v>
      </c>
      <c r="D79" s="195"/>
      <c r="E79" s="199">
        <v>4542.74</v>
      </c>
    </row>
    <row r="80" spans="1:5" x14ac:dyDescent="0.25">
      <c r="A80" s="185" t="s">
        <v>118</v>
      </c>
      <c r="B80" s="186" t="s">
        <v>182</v>
      </c>
      <c r="C80" s="94" t="s">
        <v>181</v>
      </c>
      <c r="D80" s="91"/>
      <c r="E80" s="199">
        <v>4542.74</v>
      </c>
    </row>
    <row r="81" spans="1:5" x14ac:dyDescent="0.25">
      <c r="A81" s="196" t="s">
        <v>119</v>
      </c>
      <c r="B81" s="186" t="s">
        <v>183</v>
      </c>
      <c r="C81" s="94" t="s">
        <v>181</v>
      </c>
      <c r="D81" s="197"/>
      <c r="E81" s="200">
        <v>4064.5859999999998</v>
      </c>
    </row>
    <row r="82" spans="1:5" x14ac:dyDescent="0.25">
      <c r="A82" s="196">
        <v>14</v>
      </c>
      <c r="B82" s="186" t="s">
        <v>184</v>
      </c>
      <c r="C82" s="95" t="s">
        <v>181</v>
      </c>
      <c r="D82" s="91"/>
      <c r="E82" s="91">
        <v>0</v>
      </c>
    </row>
    <row r="83" spans="1:5" x14ac:dyDescent="0.25">
      <c r="B83" s="198"/>
    </row>
    <row r="85" spans="1:5" x14ac:dyDescent="0.25">
      <c r="B85" t="s">
        <v>61</v>
      </c>
      <c r="C85" t="s">
        <v>62</v>
      </c>
      <c r="D85" s="57" t="s">
        <v>63</v>
      </c>
    </row>
    <row r="86" spans="1:5" x14ac:dyDescent="0.25">
      <c r="C86" s="96" t="s">
        <v>120</v>
      </c>
    </row>
    <row r="87" spans="1:5" x14ac:dyDescent="0.25">
      <c r="C87" s="96"/>
    </row>
    <row r="88" spans="1:5" x14ac:dyDescent="0.25">
      <c r="C88" s="96"/>
    </row>
    <row r="89" spans="1:5" x14ac:dyDescent="0.25">
      <c r="C89" s="96"/>
    </row>
    <row r="90" spans="1:5" x14ac:dyDescent="0.25">
      <c r="C90" s="96"/>
    </row>
    <row r="91" spans="1:5" x14ac:dyDescent="0.25">
      <c r="C91" s="96"/>
    </row>
    <row r="92" spans="1:5" x14ac:dyDescent="0.25">
      <c r="C92" s="96"/>
    </row>
    <row r="93" spans="1:5" x14ac:dyDescent="0.25">
      <c r="C93" s="96"/>
    </row>
    <row r="94" spans="1:5" x14ac:dyDescent="0.25">
      <c r="C94" s="96"/>
    </row>
    <row r="95" spans="1:5" x14ac:dyDescent="0.25">
      <c r="C95" s="96"/>
    </row>
    <row r="96" spans="1:5" x14ac:dyDescent="0.25">
      <c r="C96" s="96"/>
    </row>
    <row r="97" spans="1:5" x14ac:dyDescent="0.25">
      <c r="C97" s="96"/>
    </row>
    <row r="98" spans="1:5" x14ac:dyDescent="0.25">
      <c r="C98" s="96"/>
    </row>
    <row r="99" spans="1:5" x14ac:dyDescent="0.25">
      <c r="C99" s="96"/>
    </row>
    <row r="100" spans="1:5" x14ac:dyDescent="0.25">
      <c r="C100" s="96"/>
    </row>
    <row r="101" spans="1:5" x14ac:dyDescent="0.25">
      <c r="C101" s="96"/>
    </row>
    <row r="103" spans="1:5" x14ac:dyDescent="0.25">
      <c r="A103" s="15"/>
      <c r="B103" s="15"/>
      <c r="C103" s="15"/>
      <c r="D103" s="1" t="s">
        <v>0</v>
      </c>
      <c r="E103" s="1"/>
    </row>
    <row r="104" spans="1:5" x14ac:dyDescent="0.25">
      <c r="A104" s="15"/>
      <c r="B104" s="15"/>
      <c r="C104" s="15"/>
      <c r="D104" s="387" t="s">
        <v>1</v>
      </c>
      <c r="E104" s="387"/>
    </row>
    <row r="105" spans="1:5" x14ac:dyDescent="0.25">
      <c r="A105" s="15"/>
      <c r="B105" s="15"/>
      <c r="C105" s="15"/>
      <c r="D105" s="387" t="s">
        <v>2</v>
      </c>
      <c r="E105" s="387"/>
    </row>
    <row r="106" spans="1:5" x14ac:dyDescent="0.25">
      <c r="A106" s="15"/>
      <c r="B106" s="15"/>
      <c r="C106" s="15"/>
      <c r="D106" s="2" t="s">
        <v>125</v>
      </c>
      <c r="E106" s="3"/>
    </row>
    <row r="107" spans="1:5" x14ac:dyDescent="0.25">
      <c r="A107" s="15"/>
      <c r="B107" s="15"/>
      <c r="C107" s="15"/>
      <c r="D107" s="15"/>
      <c r="E107" s="15"/>
    </row>
    <row r="108" spans="1:5" x14ac:dyDescent="0.25">
      <c r="A108" s="107"/>
      <c r="B108" s="108" t="s">
        <v>4</v>
      </c>
      <c r="C108" s="109"/>
      <c r="D108" s="108" t="s">
        <v>5</v>
      </c>
      <c r="E108" s="110"/>
    </row>
    <row r="109" spans="1:5" x14ac:dyDescent="0.25">
      <c r="A109" s="107"/>
      <c r="B109" s="109" t="s">
        <v>126</v>
      </c>
      <c r="C109" s="109"/>
      <c r="D109" s="108" t="s">
        <v>189</v>
      </c>
      <c r="E109" s="110"/>
    </row>
    <row r="110" spans="1:5" x14ac:dyDescent="0.25">
      <c r="A110" s="107"/>
      <c r="B110" s="108" t="s">
        <v>127</v>
      </c>
      <c r="C110" s="111"/>
      <c r="D110" s="108" t="s">
        <v>9</v>
      </c>
      <c r="E110" s="110"/>
    </row>
    <row r="111" spans="1:5" x14ac:dyDescent="0.25">
      <c r="A111" s="107"/>
      <c r="B111" s="108" t="s">
        <v>128</v>
      </c>
      <c r="C111" s="109"/>
      <c r="D111" s="108" t="s">
        <v>129</v>
      </c>
      <c r="E111" s="110"/>
    </row>
    <row r="112" spans="1:5" x14ac:dyDescent="0.25">
      <c r="A112" s="107"/>
      <c r="B112" s="108" t="s">
        <v>130</v>
      </c>
      <c r="C112" s="109"/>
      <c r="D112" s="108" t="s">
        <v>131</v>
      </c>
      <c r="E112" s="110"/>
    </row>
    <row r="113" spans="1:5" x14ac:dyDescent="0.25">
      <c r="A113" s="107"/>
      <c r="B113" s="108" t="s">
        <v>131</v>
      </c>
      <c r="C113" s="109"/>
      <c r="D113" s="108" t="s">
        <v>190</v>
      </c>
      <c r="E113" s="112"/>
    </row>
    <row r="114" spans="1:5" x14ac:dyDescent="0.25">
      <c r="A114" s="107"/>
      <c r="B114" s="108" t="s">
        <v>132</v>
      </c>
      <c r="C114" s="113"/>
      <c r="D114" s="108"/>
      <c r="E114" s="110"/>
    </row>
    <row r="115" spans="1:5" x14ac:dyDescent="0.25">
      <c r="A115" s="107"/>
      <c r="B115" s="108" t="s">
        <v>133</v>
      </c>
      <c r="C115" s="113"/>
      <c r="D115" s="108"/>
      <c r="E115" s="110"/>
    </row>
    <row r="116" spans="1:5" x14ac:dyDescent="0.25">
      <c r="A116" s="60"/>
      <c r="B116" s="4"/>
      <c r="C116" s="4"/>
      <c r="D116" s="4"/>
      <c r="E116" s="59"/>
    </row>
    <row r="117" spans="1:5" ht="15.75" x14ac:dyDescent="0.25">
      <c r="A117" s="5" t="s">
        <v>123</v>
      </c>
      <c r="B117" s="5" t="s">
        <v>216</v>
      </c>
      <c r="C117" s="11"/>
      <c r="D117" s="11"/>
    </row>
    <row r="118" spans="1:5" ht="15.75" x14ac:dyDescent="0.25">
      <c r="A118" s="5"/>
      <c r="B118" s="5"/>
      <c r="C118" s="114" t="s">
        <v>192</v>
      </c>
      <c r="D118" s="11"/>
    </row>
    <row r="119" spans="1:5" ht="15.75" x14ac:dyDescent="0.25">
      <c r="A119" s="5"/>
      <c r="B119" s="5"/>
      <c r="C119" s="115" t="s">
        <v>17</v>
      </c>
      <c r="D119" s="11"/>
    </row>
    <row r="120" spans="1:5" ht="15.75" x14ac:dyDescent="0.25">
      <c r="A120" s="5"/>
      <c r="B120" s="5"/>
      <c r="C120" s="115"/>
      <c r="D120" s="11"/>
    </row>
    <row r="121" spans="1:5" x14ac:dyDescent="0.25">
      <c r="A121" s="10" t="s">
        <v>18</v>
      </c>
      <c r="B121" s="11"/>
      <c r="C121" s="11"/>
      <c r="D121" s="11"/>
      <c r="E121" s="12"/>
    </row>
    <row r="122" spans="1:5" x14ac:dyDescent="0.25">
      <c r="A122" s="13" t="s">
        <v>19</v>
      </c>
      <c r="B122" s="14"/>
      <c r="C122" s="14"/>
      <c r="D122" s="14"/>
      <c r="E122" s="15"/>
    </row>
    <row r="123" spans="1:5" x14ac:dyDescent="0.25">
      <c r="A123" s="13"/>
      <c r="B123" s="14"/>
      <c r="C123" s="14"/>
      <c r="D123" s="14"/>
      <c r="E123" s="15"/>
    </row>
    <row r="124" spans="1:5" x14ac:dyDescent="0.25">
      <c r="A124" s="4" t="s">
        <v>20</v>
      </c>
      <c r="B124" s="14"/>
      <c r="C124" s="14"/>
      <c r="D124" s="14"/>
      <c r="E124" s="15"/>
    </row>
    <row r="125" spans="1:5" ht="27.75" customHeight="1" x14ac:dyDescent="0.25">
      <c r="A125" s="394" t="s">
        <v>185</v>
      </c>
      <c r="B125" s="394"/>
      <c r="C125" s="394"/>
      <c r="D125" s="394"/>
      <c r="E125" s="394"/>
    </row>
    <row r="126" spans="1:5" x14ac:dyDescent="0.25">
      <c r="A126" s="116" t="s">
        <v>22</v>
      </c>
      <c r="B126" s="116" t="s">
        <v>23</v>
      </c>
      <c r="C126" s="116" t="s">
        <v>24</v>
      </c>
      <c r="D126" s="116" t="s">
        <v>25</v>
      </c>
      <c r="E126" s="116" t="s">
        <v>26</v>
      </c>
    </row>
    <row r="127" spans="1:5" x14ac:dyDescent="0.25">
      <c r="A127" s="61">
        <v>1</v>
      </c>
      <c r="B127" s="61">
        <v>2</v>
      </c>
      <c r="C127" s="61">
        <v>3</v>
      </c>
      <c r="D127" s="61">
        <v>4</v>
      </c>
      <c r="E127" s="62">
        <v>5</v>
      </c>
    </row>
    <row r="128" spans="1:5" x14ac:dyDescent="0.25">
      <c r="A128" s="117" t="s">
        <v>64</v>
      </c>
      <c r="B128" s="118" t="s">
        <v>134</v>
      </c>
      <c r="C128" s="104"/>
      <c r="D128" s="104"/>
      <c r="E128" s="119"/>
    </row>
    <row r="129" spans="1:5" ht="21.75" x14ac:dyDescent="0.25">
      <c r="A129" s="120" t="s">
        <v>29</v>
      </c>
      <c r="B129" s="121" t="s">
        <v>135</v>
      </c>
      <c r="C129" s="122" t="s">
        <v>38</v>
      </c>
      <c r="D129" s="123" t="s">
        <v>136</v>
      </c>
      <c r="E129" s="124">
        <f>E130+E131</f>
        <v>6.34</v>
      </c>
    </row>
    <row r="130" spans="1:5" ht="16.5" x14ac:dyDescent="0.25">
      <c r="A130" s="125" t="s">
        <v>65</v>
      </c>
      <c r="B130" s="99" t="s">
        <v>137</v>
      </c>
      <c r="C130" s="122" t="s">
        <v>38</v>
      </c>
      <c r="D130" s="126" t="s">
        <v>138</v>
      </c>
      <c r="E130" s="127">
        <v>1.44</v>
      </c>
    </row>
    <row r="131" spans="1:5" ht="16.5" x14ac:dyDescent="0.25">
      <c r="A131" s="390" t="s">
        <v>66</v>
      </c>
      <c r="B131" s="99" t="s">
        <v>139</v>
      </c>
      <c r="C131" s="122" t="s">
        <v>38</v>
      </c>
      <c r="D131" s="128" t="s">
        <v>140</v>
      </c>
      <c r="E131" s="129">
        <f>ROUND(0.09+((44951*E137+226*E145+106.1*E141+509*E149)/(44.84*1000))/10,2)</f>
        <v>4.9000000000000004</v>
      </c>
    </row>
    <row r="132" spans="1:5" ht="25.5" x14ac:dyDescent="0.25">
      <c r="A132" s="391"/>
      <c r="B132" s="130" t="s">
        <v>139</v>
      </c>
      <c r="C132" s="131" t="s">
        <v>162</v>
      </c>
      <c r="D132" s="132" t="s">
        <v>186</v>
      </c>
      <c r="E132" s="133"/>
    </row>
    <row r="133" spans="1:5" x14ac:dyDescent="0.25">
      <c r="A133" s="134" t="s">
        <v>33</v>
      </c>
      <c r="B133" s="100" t="s">
        <v>141</v>
      </c>
      <c r="C133" s="69"/>
      <c r="D133" s="100"/>
      <c r="E133" s="71"/>
    </row>
    <row r="134" spans="1:5" x14ac:dyDescent="0.25">
      <c r="A134" s="72" t="s">
        <v>67</v>
      </c>
      <c r="B134" s="135" t="s">
        <v>68</v>
      </c>
      <c r="C134" s="73"/>
      <c r="D134" s="73"/>
      <c r="E134" s="74"/>
    </row>
    <row r="135" spans="1:5" x14ac:dyDescent="0.25">
      <c r="A135" s="61" t="s">
        <v>69</v>
      </c>
      <c r="B135" s="63" t="s">
        <v>70</v>
      </c>
      <c r="C135" s="136" t="s">
        <v>124</v>
      </c>
      <c r="D135" s="63"/>
      <c r="E135" s="137">
        <v>32.619999999999997</v>
      </c>
    </row>
    <row r="136" spans="1:5" x14ac:dyDescent="0.25">
      <c r="A136" s="61" t="s">
        <v>71</v>
      </c>
      <c r="B136" s="63" t="s">
        <v>72</v>
      </c>
      <c r="C136" s="138" t="s">
        <v>124</v>
      </c>
      <c r="D136" s="63"/>
      <c r="E136" s="139">
        <v>12.56</v>
      </c>
    </row>
    <row r="137" spans="1:5" x14ac:dyDescent="0.25">
      <c r="A137" s="61" t="s">
        <v>73</v>
      </c>
      <c r="B137" s="75" t="s">
        <v>74</v>
      </c>
      <c r="C137" s="138" t="s">
        <v>124</v>
      </c>
      <c r="D137" s="63"/>
      <c r="E137" s="140">
        <f>E135+E136</f>
        <v>45.18</v>
      </c>
    </row>
    <row r="138" spans="1:5" x14ac:dyDescent="0.25">
      <c r="A138" s="76" t="s">
        <v>75</v>
      </c>
      <c r="B138" s="77" t="s">
        <v>121</v>
      </c>
      <c r="C138" s="78"/>
      <c r="D138" s="78"/>
      <c r="E138" s="79"/>
    </row>
    <row r="139" spans="1:5" x14ac:dyDescent="0.25">
      <c r="A139" s="61" t="s">
        <v>76</v>
      </c>
      <c r="B139" s="63" t="s">
        <v>70</v>
      </c>
      <c r="C139" s="141" t="s">
        <v>142</v>
      </c>
      <c r="D139" s="63"/>
      <c r="E139" s="137">
        <v>131.54</v>
      </c>
    </row>
    <row r="140" spans="1:5" x14ac:dyDescent="0.25">
      <c r="A140" s="61" t="s">
        <v>77</v>
      </c>
      <c r="B140" s="63" t="s">
        <v>72</v>
      </c>
      <c r="C140" s="142" t="s">
        <v>142</v>
      </c>
      <c r="D140" s="63"/>
      <c r="E140" s="137">
        <v>0</v>
      </c>
    </row>
    <row r="141" spans="1:5" x14ac:dyDescent="0.25">
      <c r="A141" s="61" t="s">
        <v>78</v>
      </c>
      <c r="B141" s="63" t="s">
        <v>74</v>
      </c>
      <c r="C141" s="142" t="s">
        <v>142</v>
      </c>
      <c r="D141" s="63"/>
      <c r="E141" s="205">
        <f>+E139+E140</f>
        <v>131.54</v>
      </c>
    </row>
    <row r="142" spans="1:5" x14ac:dyDescent="0.25">
      <c r="A142" s="76" t="s">
        <v>79</v>
      </c>
      <c r="B142" s="77" t="s">
        <v>122</v>
      </c>
      <c r="C142" s="103"/>
      <c r="D142" s="78"/>
      <c r="E142" s="79"/>
    </row>
    <row r="143" spans="1:5" x14ac:dyDescent="0.25">
      <c r="A143" s="61" t="s">
        <v>81</v>
      </c>
      <c r="B143" s="63" t="s">
        <v>70</v>
      </c>
      <c r="C143" s="142" t="s">
        <v>142</v>
      </c>
      <c r="D143" s="63"/>
      <c r="E143" s="137">
        <v>118.35</v>
      </c>
    </row>
    <row r="144" spans="1:5" x14ac:dyDescent="0.25">
      <c r="A144" s="61" t="s">
        <v>82</v>
      </c>
      <c r="B144" s="63" t="s">
        <v>72</v>
      </c>
      <c r="C144" s="142" t="s">
        <v>142</v>
      </c>
      <c r="D144" s="63"/>
      <c r="E144" s="137"/>
    </row>
    <row r="145" spans="1:5" x14ac:dyDescent="0.25">
      <c r="A145" s="61" t="s">
        <v>83</v>
      </c>
      <c r="B145" s="63" t="s">
        <v>74</v>
      </c>
      <c r="C145" s="142" t="s">
        <v>142</v>
      </c>
      <c r="D145" s="63"/>
      <c r="E145" s="140">
        <f>+E143+E144</f>
        <v>118.35</v>
      </c>
    </row>
    <row r="146" spans="1:5" x14ac:dyDescent="0.25">
      <c r="A146" s="81" t="s">
        <v>143</v>
      </c>
      <c r="B146" s="82" t="s">
        <v>80</v>
      </c>
      <c r="C146" s="83"/>
      <c r="D146" s="83"/>
      <c r="E146" s="84"/>
    </row>
    <row r="147" spans="1:5" x14ac:dyDescent="0.25">
      <c r="A147" s="85" t="s">
        <v>144</v>
      </c>
      <c r="B147" s="86" t="s">
        <v>70</v>
      </c>
      <c r="C147" s="142" t="s">
        <v>142</v>
      </c>
      <c r="D147" s="63"/>
      <c r="E147" s="137">
        <v>151.41</v>
      </c>
    </row>
    <row r="148" spans="1:5" x14ac:dyDescent="0.25">
      <c r="A148" s="85" t="s">
        <v>145</v>
      </c>
      <c r="B148" s="63" t="s">
        <v>72</v>
      </c>
      <c r="C148" s="142" t="s">
        <v>142</v>
      </c>
      <c r="D148" s="63"/>
      <c r="E148" s="139">
        <v>14.25</v>
      </c>
    </row>
    <row r="149" spans="1:5" x14ac:dyDescent="0.25">
      <c r="A149" s="143" t="s">
        <v>146</v>
      </c>
      <c r="B149" s="75" t="s">
        <v>74</v>
      </c>
      <c r="C149" s="142" t="s">
        <v>142</v>
      </c>
      <c r="D149" s="63"/>
      <c r="E149" s="140">
        <f>+E147+E148</f>
        <v>165.66</v>
      </c>
    </row>
    <row r="150" spans="1:5" x14ac:dyDescent="0.25">
      <c r="A150" s="144" t="s">
        <v>84</v>
      </c>
      <c r="B150" s="145" t="s">
        <v>147</v>
      </c>
      <c r="C150" s="87"/>
      <c r="D150" s="87"/>
      <c r="E150" s="88"/>
    </row>
    <row r="151" spans="1:5" x14ac:dyDescent="0.25">
      <c r="A151" s="61" t="s">
        <v>85</v>
      </c>
      <c r="B151" s="63" t="s">
        <v>148</v>
      </c>
      <c r="C151" s="63"/>
      <c r="D151" s="63"/>
      <c r="E151" s="62" t="s">
        <v>86</v>
      </c>
    </row>
    <row r="152" spans="1:5" x14ac:dyDescent="0.25">
      <c r="A152" s="61" t="s">
        <v>87</v>
      </c>
      <c r="B152" s="63" t="s">
        <v>149</v>
      </c>
      <c r="C152" s="122" t="s">
        <v>38</v>
      </c>
      <c r="D152" s="63"/>
      <c r="E152" s="64">
        <v>0</v>
      </c>
    </row>
    <row r="153" spans="1:5" ht="22.5" x14ac:dyDescent="0.25">
      <c r="A153" s="146" t="s">
        <v>88</v>
      </c>
      <c r="B153" s="147" t="s">
        <v>150</v>
      </c>
      <c r="C153" s="122" t="s">
        <v>38</v>
      </c>
      <c r="D153" s="148" t="s">
        <v>151</v>
      </c>
      <c r="E153" s="149">
        <f>E154+E155</f>
        <v>6.34</v>
      </c>
    </row>
    <row r="154" spans="1:5" ht="16.5" x14ac:dyDescent="0.25">
      <c r="A154" s="61" t="s">
        <v>89</v>
      </c>
      <c r="B154" s="63" t="s">
        <v>90</v>
      </c>
      <c r="C154" s="122" t="s">
        <v>38</v>
      </c>
      <c r="D154" s="126" t="s">
        <v>152</v>
      </c>
      <c r="E154" s="80">
        <f>E130</f>
        <v>1.44</v>
      </c>
    </row>
    <row r="155" spans="1:5" ht="16.5" x14ac:dyDescent="0.25">
      <c r="A155" s="390" t="s">
        <v>91</v>
      </c>
      <c r="B155" s="150" t="s">
        <v>92</v>
      </c>
      <c r="C155" s="151" t="s">
        <v>38</v>
      </c>
      <c r="D155" s="126" t="s">
        <v>153</v>
      </c>
      <c r="E155" s="89">
        <f>E131</f>
        <v>4.9000000000000004</v>
      </c>
    </row>
    <row r="156" spans="1:5" ht="25.5" x14ac:dyDescent="0.25">
      <c r="A156" s="391"/>
      <c r="B156" s="130" t="s">
        <v>92</v>
      </c>
      <c r="C156" s="152" t="s">
        <v>162</v>
      </c>
      <c r="D156" s="132" t="s">
        <v>186</v>
      </c>
      <c r="E156" s="153"/>
    </row>
    <row r="157" spans="1:5" x14ac:dyDescent="0.25">
      <c r="A157" s="61" t="s">
        <v>93</v>
      </c>
      <c r="B157" s="154" t="s">
        <v>154</v>
      </c>
      <c r="C157" s="70"/>
      <c r="D157" s="70"/>
      <c r="E157" s="71"/>
    </row>
    <row r="158" spans="1:5" ht="18.75" x14ac:dyDescent="0.3">
      <c r="A158" s="61" t="s">
        <v>94</v>
      </c>
      <c r="B158" s="63" t="s">
        <v>155</v>
      </c>
      <c r="C158" s="67" t="s">
        <v>156</v>
      </c>
      <c r="D158" s="155" t="s">
        <v>157</v>
      </c>
      <c r="E158" s="64">
        <v>10.54</v>
      </c>
    </row>
    <row r="159" spans="1:5" ht="16.5" x14ac:dyDescent="0.3">
      <c r="A159" s="61" t="s">
        <v>95</v>
      </c>
      <c r="B159" s="63" t="s">
        <v>96</v>
      </c>
      <c r="C159" s="122" t="s">
        <v>38</v>
      </c>
      <c r="D159" s="156" t="s">
        <v>153</v>
      </c>
      <c r="E159" s="80">
        <f>E155</f>
        <v>4.9000000000000004</v>
      </c>
    </row>
    <row r="160" spans="1:5" x14ac:dyDescent="0.25">
      <c r="A160" s="65" t="s">
        <v>36</v>
      </c>
      <c r="B160" s="157" t="s">
        <v>97</v>
      </c>
      <c r="C160" s="158"/>
      <c r="D160" s="158"/>
      <c r="E160" s="159"/>
    </row>
    <row r="161" spans="1:5" ht="16.5" x14ac:dyDescent="0.25">
      <c r="A161" s="160" t="s">
        <v>98</v>
      </c>
      <c r="B161" s="161" t="s">
        <v>158</v>
      </c>
      <c r="C161" s="122" t="s">
        <v>38</v>
      </c>
      <c r="D161" s="126" t="s">
        <v>159</v>
      </c>
      <c r="E161" s="162">
        <f>E162+E163</f>
        <v>2.1307872340425531</v>
      </c>
    </row>
    <row r="162" spans="1:5" ht="16.5" x14ac:dyDescent="0.25">
      <c r="A162" s="68" t="s">
        <v>99</v>
      </c>
      <c r="B162" s="163" t="s">
        <v>100</v>
      </c>
      <c r="C162" s="122" t="s">
        <v>38</v>
      </c>
      <c r="D162" s="126" t="s">
        <v>160</v>
      </c>
      <c r="E162" s="71">
        <v>0.79</v>
      </c>
    </row>
    <row r="163" spans="1:5" ht="16.5" x14ac:dyDescent="0.25">
      <c r="A163" s="392" t="s">
        <v>101</v>
      </c>
      <c r="B163" s="164" t="s">
        <v>102</v>
      </c>
      <c r="C163" s="122" t="s">
        <v>38</v>
      </c>
      <c r="D163" s="165" t="s">
        <v>161</v>
      </c>
      <c r="E163" s="166">
        <f>0.12+(7.24*E129)/37.6</f>
        <v>1.3407872340425531</v>
      </c>
    </row>
    <row r="164" spans="1:5" x14ac:dyDescent="0.25">
      <c r="A164" s="393"/>
      <c r="B164" s="167" t="s">
        <v>102</v>
      </c>
      <c r="C164" s="168" t="s">
        <v>162</v>
      </c>
      <c r="D164" s="169" t="s">
        <v>187</v>
      </c>
      <c r="E164" s="170"/>
    </row>
    <row r="165" spans="1:5" x14ac:dyDescent="0.25">
      <c r="A165" s="171" t="s">
        <v>103</v>
      </c>
      <c r="B165" s="172" t="s">
        <v>163</v>
      </c>
      <c r="C165" s="66"/>
      <c r="D165" s="63"/>
      <c r="E165" s="64"/>
    </row>
    <row r="166" spans="1:5" ht="18.75" x14ac:dyDescent="0.3">
      <c r="A166" s="171" t="s">
        <v>104</v>
      </c>
      <c r="B166" s="172" t="s">
        <v>155</v>
      </c>
      <c r="C166" s="173" t="s">
        <v>156</v>
      </c>
      <c r="D166" s="155" t="s">
        <v>164</v>
      </c>
      <c r="E166" s="80">
        <v>5.24</v>
      </c>
    </row>
    <row r="167" spans="1:5" ht="16.5" x14ac:dyDescent="0.3">
      <c r="A167" s="171" t="s">
        <v>105</v>
      </c>
      <c r="B167" s="172" t="s">
        <v>165</v>
      </c>
      <c r="C167" s="122" t="s">
        <v>38</v>
      </c>
      <c r="D167" s="156" t="s">
        <v>166</v>
      </c>
      <c r="E167" s="80">
        <f>E163</f>
        <v>1.3407872340425531</v>
      </c>
    </row>
    <row r="168" spans="1:5" x14ac:dyDescent="0.25">
      <c r="A168" s="90" t="s">
        <v>39</v>
      </c>
      <c r="B168" s="157" t="s">
        <v>167</v>
      </c>
      <c r="C168" s="174"/>
      <c r="D168" s="158"/>
      <c r="E168" s="159"/>
    </row>
    <row r="169" spans="1:5" ht="16.5" x14ac:dyDescent="0.3">
      <c r="A169" s="175" t="s">
        <v>106</v>
      </c>
      <c r="B169" s="172" t="s">
        <v>168</v>
      </c>
      <c r="C169" s="122" t="s">
        <v>38</v>
      </c>
      <c r="D169" s="155" t="s">
        <v>169</v>
      </c>
      <c r="E169" s="149">
        <v>0.1</v>
      </c>
    </row>
    <row r="170" spans="1:5" ht="18.75" x14ac:dyDescent="0.3">
      <c r="A170" s="175" t="s">
        <v>170</v>
      </c>
      <c r="B170" s="177" t="s">
        <v>171</v>
      </c>
      <c r="C170" s="178" t="s">
        <v>172</v>
      </c>
      <c r="D170" s="179" t="s">
        <v>173</v>
      </c>
      <c r="E170" s="91">
        <v>14.96</v>
      </c>
    </row>
    <row r="171" spans="1:5" ht="18.75" x14ac:dyDescent="0.3">
      <c r="A171" s="175" t="s">
        <v>174</v>
      </c>
      <c r="B171" s="177" t="s">
        <v>175</v>
      </c>
      <c r="C171" s="178" t="s">
        <v>172</v>
      </c>
      <c r="D171" s="180" t="s">
        <v>176</v>
      </c>
      <c r="E171" s="91">
        <v>0.75</v>
      </c>
    </row>
    <row r="172" spans="1:5" ht="33" x14ac:dyDescent="0.25">
      <c r="A172" s="181" t="s">
        <v>43</v>
      </c>
      <c r="B172" s="182" t="s">
        <v>177</v>
      </c>
      <c r="C172" s="183"/>
      <c r="D172" s="184"/>
      <c r="E172" s="183"/>
    </row>
    <row r="173" spans="1:5" x14ac:dyDescent="0.25">
      <c r="A173" s="185" t="s">
        <v>107</v>
      </c>
      <c r="B173" s="186" t="s">
        <v>108</v>
      </c>
      <c r="C173" s="122" t="s">
        <v>38</v>
      </c>
      <c r="D173" s="187"/>
      <c r="E173" s="176">
        <v>-0.02</v>
      </c>
    </row>
    <row r="174" spans="1:5" x14ac:dyDescent="0.25">
      <c r="A174" s="185" t="s">
        <v>109</v>
      </c>
      <c r="B174" s="186" t="s">
        <v>110</v>
      </c>
      <c r="C174" s="122" t="s">
        <v>38</v>
      </c>
      <c r="D174" s="187"/>
      <c r="E174" s="176">
        <v>-0.01</v>
      </c>
    </row>
    <row r="175" spans="1:5" ht="21" x14ac:dyDescent="0.25">
      <c r="A175" s="188" t="s">
        <v>46</v>
      </c>
      <c r="B175" s="189" t="s">
        <v>178</v>
      </c>
      <c r="C175" s="122" t="s">
        <v>38</v>
      </c>
      <c r="D175" s="91"/>
      <c r="E175" s="190">
        <f>ROUND(E153+E161+E169+E173+E174, 2)</f>
        <v>8.5399999999999991</v>
      </c>
    </row>
    <row r="176" spans="1:5" x14ac:dyDescent="0.25">
      <c r="A176" s="102" t="s">
        <v>49</v>
      </c>
      <c r="B176" s="191" t="s">
        <v>111</v>
      </c>
      <c r="C176" s="122" t="s">
        <v>179</v>
      </c>
      <c r="D176" s="91"/>
      <c r="E176" s="91">
        <v>0</v>
      </c>
    </row>
    <row r="177" spans="1:5" x14ac:dyDescent="0.25">
      <c r="A177" s="202" t="s">
        <v>51</v>
      </c>
      <c r="B177" s="203" t="s">
        <v>112</v>
      </c>
      <c r="C177" s="122" t="s">
        <v>38</v>
      </c>
      <c r="D177" s="93"/>
      <c r="E177" s="97">
        <f>E175</f>
        <v>8.5399999999999991</v>
      </c>
    </row>
    <row r="178" spans="1:5" x14ac:dyDescent="0.25">
      <c r="A178" s="204" t="s">
        <v>53</v>
      </c>
      <c r="B178" s="203" t="s">
        <v>188</v>
      </c>
      <c r="C178" s="122" t="s">
        <v>38</v>
      </c>
      <c r="D178" s="93"/>
      <c r="E178" s="92">
        <f>E177*1.09</f>
        <v>9.3086000000000002</v>
      </c>
    </row>
    <row r="179" spans="1:5" x14ac:dyDescent="0.25">
      <c r="A179" s="207" t="s">
        <v>113</v>
      </c>
      <c r="B179" s="208" t="s">
        <v>114</v>
      </c>
      <c r="C179" s="122" t="s">
        <v>38</v>
      </c>
      <c r="D179" s="93"/>
      <c r="E179" s="206">
        <v>8.6</v>
      </c>
    </row>
    <row r="180" spans="1:5" x14ac:dyDescent="0.25">
      <c r="A180" s="192" t="s">
        <v>115</v>
      </c>
      <c r="B180" s="193" t="s">
        <v>180</v>
      </c>
      <c r="C180" s="194" t="s">
        <v>55</v>
      </c>
      <c r="D180" s="93"/>
      <c r="E180" s="201">
        <f>(E175/E179)*100-100</f>
        <v>-0.69767441860464885</v>
      </c>
    </row>
    <row r="181" spans="1:5" x14ac:dyDescent="0.25">
      <c r="A181" s="185" t="s">
        <v>116</v>
      </c>
      <c r="B181" s="186" t="s">
        <v>117</v>
      </c>
      <c r="C181" s="94" t="s">
        <v>181</v>
      </c>
      <c r="D181" s="195"/>
      <c r="E181" s="199">
        <v>5312.308</v>
      </c>
    </row>
    <row r="182" spans="1:5" x14ac:dyDescent="0.25">
      <c r="A182" s="185" t="s">
        <v>118</v>
      </c>
      <c r="B182" s="186" t="s">
        <v>182</v>
      </c>
      <c r="C182" s="94" t="s">
        <v>181</v>
      </c>
      <c r="D182" s="91"/>
      <c r="E182" s="199">
        <v>5312.308</v>
      </c>
    </row>
    <row r="183" spans="1:5" x14ac:dyDescent="0.25">
      <c r="A183" s="196" t="s">
        <v>119</v>
      </c>
      <c r="B183" s="186" t="s">
        <v>183</v>
      </c>
      <c r="C183" s="94" t="s">
        <v>181</v>
      </c>
      <c r="D183" s="197"/>
      <c r="E183" s="200">
        <v>4380.4390000000003</v>
      </c>
    </row>
    <row r="184" spans="1:5" x14ac:dyDescent="0.25">
      <c r="A184" s="196">
        <v>14</v>
      </c>
      <c r="B184" s="186" t="s">
        <v>184</v>
      </c>
      <c r="C184" s="95" t="s">
        <v>181</v>
      </c>
      <c r="D184" s="91"/>
      <c r="E184" s="91">
        <v>0</v>
      </c>
    </row>
    <row r="185" spans="1:5" x14ac:dyDescent="0.25">
      <c r="B185" s="198"/>
    </row>
    <row r="187" spans="1:5" x14ac:dyDescent="0.25">
      <c r="B187" t="s">
        <v>61</v>
      </c>
      <c r="C187" t="s">
        <v>62</v>
      </c>
      <c r="D187" s="57" t="s">
        <v>63</v>
      </c>
    </row>
    <row r="188" spans="1:5" x14ac:dyDescent="0.25">
      <c r="C188" s="96" t="s">
        <v>120</v>
      </c>
    </row>
    <row r="189" spans="1:5" x14ac:dyDescent="0.25">
      <c r="C189" s="96"/>
    </row>
    <row r="190" spans="1:5" x14ac:dyDescent="0.25">
      <c r="A190" s="15"/>
      <c r="B190" s="15"/>
      <c r="C190" s="15"/>
      <c r="D190" s="1" t="s">
        <v>0</v>
      </c>
      <c r="E190" s="209"/>
    </row>
    <row r="191" spans="1:5" x14ac:dyDescent="0.25">
      <c r="A191" s="15"/>
      <c r="B191" s="15"/>
      <c r="C191" s="15"/>
      <c r="D191" s="387" t="s">
        <v>1</v>
      </c>
      <c r="E191" s="387"/>
    </row>
    <row r="192" spans="1:5" x14ac:dyDescent="0.25">
      <c r="A192" s="15"/>
      <c r="B192" s="15"/>
      <c r="C192" s="15"/>
      <c r="D192" s="387" t="s">
        <v>2</v>
      </c>
      <c r="E192" s="387"/>
    </row>
    <row r="193" spans="1:5" x14ac:dyDescent="0.25">
      <c r="A193" s="15"/>
      <c r="B193" s="15"/>
      <c r="C193" s="15"/>
      <c r="D193" s="252" t="s">
        <v>125</v>
      </c>
      <c r="E193" s="209"/>
    </row>
    <row r="194" spans="1:5" x14ac:dyDescent="0.25">
      <c r="A194" s="15"/>
      <c r="B194" s="15"/>
      <c r="C194" s="15"/>
      <c r="D194" s="15"/>
      <c r="E194" s="210"/>
    </row>
    <row r="195" spans="1:5" x14ac:dyDescent="0.25">
      <c r="A195" s="107"/>
      <c r="B195" s="108" t="s">
        <v>4</v>
      </c>
      <c r="C195" s="109"/>
      <c r="D195" s="108" t="s">
        <v>5</v>
      </c>
      <c r="E195" s="211"/>
    </row>
    <row r="196" spans="1:5" x14ac:dyDescent="0.25">
      <c r="A196" s="107"/>
      <c r="B196" s="109" t="s">
        <v>126</v>
      </c>
      <c r="C196" s="109"/>
      <c r="D196" s="108" t="s">
        <v>7</v>
      </c>
      <c r="E196" s="211"/>
    </row>
    <row r="197" spans="1:5" x14ac:dyDescent="0.25">
      <c r="A197" s="107"/>
      <c r="B197" s="108" t="s">
        <v>127</v>
      </c>
      <c r="C197" s="111"/>
      <c r="D197" s="108" t="s">
        <v>9</v>
      </c>
      <c r="E197" s="211"/>
    </row>
    <row r="198" spans="1:5" x14ac:dyDescent="0.25">
      <c r="A198" s="107"/>
      <c r="B198" s="108" t="s">
        <v>128</v>
      </c>
      <c r="C198" s="109"/>
      <c r="D198" s="108" t="s">
        <v>129</v>
      </c>
      <c r="E198" s="211"/>
    </row>
    <row r="199" spans="1:5" x14ac:dyDescent="0.25">
      <c r="A199" s="107"/>
      <c r="B199" s="108" t="s">
        <v>130</v>
      </c>
      <c r="C199" s="109"/>
      <c r="D199" s="108" t="s">
        <v>131</v>
      </c>
      <c r="E199" s="211"/>
    </row>
    <row r="200" spans="1:5" x14ac:dyDescent="0.25">
      <c r="A200" s="107"/>
      <c r="B200" s="108" t="s">
        <v>131</v>
      </c>
      <c r="C200" s="109"/>
      <c r="D200" s="108" t="s">
        <v>190</v>
      </c>
      <c r="E200" s="212"/>
    </row>
    <row r="201" spans="1:5" x14ac:dyDescent="0.25">
      <c r="A201" s="107"/>
      <c r="B201" s="108" t="s">
        <v>132</v>
      </c>
      <c r="C201" s="113"/>
      <c r="D201" s="108"/>
      <c r="E201" s="211"/>
    </row>
    <row r="202" spans="1:5" x14ac:dyDescent="0.25">
      <c r="A202" s="107"/>
      <c r="B202" s="108" t="s">
        <v>133</v>
      </c>
      <c r="C202" s="113"/>
      <c r="D202" s="108"/>
      <c r="E202" s="211"/>
    </row>
    <row r="203" spans="1:5" x14ac:dyDescent="0.25">
      <c r="A203" s="60"/>
      <c r="B203" s="4"/>
      <c r="C203" s="4"/>
      <c r="D203" s="4"/>
      <c r="E203" s="213"/>
    </row>
    <row r="204" spans="1:5" ht="15.75" x14ac:dyDescent="0.25">
      <c r="A204" s="5" t="s">
        <v>123</v>
      </c>
      <c r="B204" s="5" t="s">
        <v>215</v>
      </c>
      <c r="C204" s="11"/>
      <c r="D204" s="11"/>
      <c r="E204" s="214"/>
    </row>
    <row r="205" spans="1:5" ht="15.75" x14ac:dyDescent="0.25">
      <c r="A205" s="5"/>
      <c r="B205" s="5"/>
      <c r="C205" s="114" t="s">
        <v>212</v>
      </c>
      <c r="D205" s="11"/>
      <c r="E205" s="214"/>
    </row>
    <row r="206" spans="1:5" ht="15.75" x14ac:dyDescent="0.25">
      <c r="A206" s="5"/>
      <c r="B206" s="5"/>
      <c r="C206" s="115" t="s">
        <v>17</v>
      </c>
      <c r="D206" s="11"/>
      <c r="E206" s="214"/>
    </row>
    <row r="207" spans="1:5" ht="15.75" x14ac:dyDescent="0.25">
      <c r="A207" s="5"/>
      <c r="B207" s="5"/>
      <c r="C207" s="115"/>
      <c r="D207" s="11"/>
      <c r="E207" s="214"/>
    </row>
    <row r="208" spans="1:5" x14ac:dyDescent="0.25">
      <c r="A208" s="10" t="s">
        <v>18</v>
      </c>
      <c r="B208" s="11"/>
      <c r="C208" s="11"/>
      <c r="D208" s="11"/>
      <c r="E208" s="215"/>
    </row>
    <row r="209" spans="1:5" x14ac:dyDescent="0.25">
      <c r="A209" s="13" t="s">
        <v>19</v>
      </c>
      <c r="B209" s="14"/>
      <c r="C209" s="14"/>
      <c r="D209" s="14"/>
      <c r="E209" s="210"/>
    </row>
    <row r="210" spans="1:5" x14ac:dyDescent="0.25">
      <c r="A210" s="13"/>
      <c r="B210" s="14"/>
      <c r="C210" s="14"/>
      <c r="D210" s="14"/>
      <c r="E210" s="210"/>
    </row>
    <row r="211" spans="1:5" x14ac:dyDescent="0.25">
      <c r="A211" s="4" t="s">
        <v>20</v>
      </c>
      <c r="B211" s="14"/>
      <c r="C211" s="14"/>
      <c r="D211" s="14"/>
      <c r="E211" s="210"/>
    </row>
    <row r="212" spans="1:5" ht="15" customHeight="1" x14ac:dyDescent="0.25">
      <c r="A212" s="395" t="s">
        <v>185</v>
      </c>
      <c r="B212" s="395"/>
      <c r="C212" s="395"/>
      <c r="D212" s="395"/>
      <c r="E212" s="395"/>
    </row>
    <row r="213" spans="1:5" x14ac:dyDescent="0.25">
      <c r="A213" s="116" t="s">
        <v>22</v>
      </c>
      <c r="B213" s="116" t="s">
        <v>23</v>
      </c>
      <c r="C213" s="116" t="s">
        <v>24</v>
      </c>
      <c r="D213" s="116" t="s">
        <v>25</v>
      </c>
      <c r="E213" s="216" t="s">
        <v>26</v>
      </c>
    </row>
    <row r="214" spans="1:5" x14ac:dyDescent="0.25">
      <c r="A214" s="61">
        <v>1</v>
      </c>
      <c r="B214" s="61">
        <v>2</v>
      </c>
      <c r="C214" s="61">
        <v>3</v>
      </c>
      <c r="D214" s="61">
        <v>4</v>
      </c>
      <c r="E214" s="217">
        <v>5</v>
      </c>
    </row>
    <row r="215" spans="1:5" x14ac:dyDescent="0.25">
      <c r="A215" s="117" t="s">
        <v>64</v>
      </c>
      <c r="B215" s="118" t="s">
        <v>134</v>
      </c>
      <c r="C215" s="104"/>
      <c r="D215" s="104"/>
      <c r="E215" s="218"/>
    </row>
    <row r="216" spans="1:5" ht="21.75" x14ac:dyDescent="0.25">
      <c r="A216" s="120" t="s">
        <v>29</v>
      </c>
      <c r="B216" s="121" t="s">
        <v>135</v>
      </c>
      <c r="C216" s="122" t="s">
        <v>38</v>
      </c>
      <c r="D216" s="123" t="s">
        <v>136</v>
      </c>
      <c r="E216" s="219">
        <v>4.08</v>
      </c>
    </row>
    <row r="217" spans="1:5" ht="16.5" x14ac:dyDescent="0.25">
      <c r="A217" s="251" t="s">
        <v>65</v>
      </c>
      <c r="B217" s="99" t="s">
        <v>137</v>
      </c>
      <c r="C217" s="122" t="s">
        <v>38</v>
      </c>
      <c r="D217" s="126" t="s">
        <v>138</v>
      </c>
      <c r="E217" s="220">
        <v>1.44</v>
      </c>
    </row>
    <row r="218" spans="1:5" ht="16.5" x14ac:dyDescent="0.25">
      <c r="A218" s="396" t="s">
        <v>66</v>
      </c>
      <c r="B218" s="99" t="s">
        <v>139</v>
      </c>
      <c r="C218" s="122" t="s">
        <v>38</v>
      </c>
      <c r="D218" s="128" t="s">
        <v>140</v>
      </c>
      <c r="E218" s="221">
        <v>2.64</v>
      </c>
    </row>
    <row r="219" spans="1:5" ht="45" x14ac:dyDescent="0.25">
      <c r="A219" s="396"/>
      <c r="B219" s="130" t="s">
        <v>139</v>
      </c>
      <c r="C219" s="131" t="s">
        <v>162</v>
      </c>
      <c r="D219" s="222" t="s">
        <v>194</v>
      </c>
      <c r="E219" s="223"/>
    </row>
    <row r="220" spans="1:5" x14ac:dyDescent="0.25">
      <c r="A220" s="134" t="s">
        <v>33</v>
      </c>
      <c r="B220" s="100" t="s">
        <v>141</v>
      </c>
      <c r="C220" s="69"/>
      <c r="D220" s="100"/>
      <c r="E220" s="224"/>
    </row>
    <row r="221" spans="1:5" x14ac:dyDescent="0.25">
      <c r="A221" s="76" t="s">
        <v>67</v>
      </c>
      <c r="B221" s="77" t="s">
        <v>195</v>
      </c>
      <c r="C221" s="78"/>
      <c r="D221" s="78"/>
      <c r="E221" s="225"/>
    </row>
    <row r="222" spans="1:5" x14ac:dyDescent="0.25">
      <c r="A222" s="61" t="s">
        <v>69</v>
      </c>
      <c r="B222" s="63" t="s">
        <v>70</v>
      </c>
      <c r="C222" s="141" t="s">
        <v>142</v>
      </c>
      <c r="D222" s="63"/>
      <c r="E222" s="98">
        <v>140.27000000000001</v>
      </c>
    </row>
    <row r="223" spans="1:5" x14ac:dyDescent="0.25">
      <c r="A223" s="61" t="s">
        <v>71</v>
      </c>
      <c r="B223" s="63" t="s">
        <v>72</v>
      </c>
      <c r="C223" s="142" t="s">
        <v>142</v>
      </c>
      <c r="D223" s="63"/>
      <c r="E223" s="98"/>
    </row>
    <row r="224" spans="1:5" x14ac:dyDescent="0.25">
      <c r="A224" s="61" t="s">
        <v>73</v>
      </c>
      <c r="B224" s="63" t="s">
        <v>74</v>
      </c>
      <c r="C224" s="142" t="s">
        <v>142</v>
      </c>
      <c r="D224" s="63"/>
      <c r="E224" s="226">
        <v>140.27000000000001</v>
      </c>
    </row>
    <row r="225" spans="1:5" x14ac:dyDescent="0.25">
      <c r="A225" s="81" t="s">
        <v>75</v>
      </c>
      <c r="B225" s="135" t="s">
        <v>68</v>
      </c>
      <c r="C225" s="73"/>
      <c r="D225" s="73"/>
      <c r="E225" s="227"/>
    </row>
    <row r="226" spans="1:5" x14ac:dyDescent="0.25">
      <c r="A226" s="61" t="s">
        <v>76</v>
      </c>
      <c r="B226" s="63" t="s">
        <v>70</v>
      </c>
      <c r="C226" s="136" t="s">
        <v>124</v>
      </c>
      <c r="D226" s="63"/>
      <c r="E226" s="98">
        <v>17.5</v>
      </c>
    </row>
    <row r="227" spans="1:5" x14ac:dyDescent="0.25">
      <c r="A227" s="61" t="s">
        <v>77</v>
      </c>
      <c r="B227" s="63" t="s">
        <v>72</v>
      </c>
      <c r="C227" s="138" t="s">
        <v>124</v>
      </c>
      <c r="D227" s="63"/>
      <c r="E227" s="217">
        <v>12.680000000000001</v>
      </c>
    </row>
    <row r="228" spans="1:5" x14ac:dyDescent="0.25">
      <c r="A228" s="61" t="s">
        <v>78</v>
      </c>
      <c r="B228" s="75" t="s">
        <v>74</v>
      </c>
      <c r="C228" s="138" t="s">
        <v>124</v>
      </c>
      <c r="D228" s="63"/>
      <c r="E228" s="228">
        <v>30.18</v>
      </c>
    </row>
    <row r="229" spans="1:5" x14ac:dyDescent="0.25">
      <c r="A229" s="76" t="s">
        <v>79</v>
      </c>
      <c r="B229" s="77" t="s">
        <v>80</v>
      </c>
      <c r="C229" s="78"/>
      <c r="D229" s="78"/>
      <c r="E229" s="225"/>
    </row>
    <row r="230" spans="1:5" x14ac:dyDescent="0.25">
      <c r="A230" s="61" t="s">
        <v>81</v>
      </c>
      <c r="B230" s="63" t="s">
        <v>70</v>
      </c>
      <c r="C230" s="141" t="s">
        <v>142</v>
      </c>
      <c r="D230" s="63"/>
      <c r="E230" s="98">
        <v>202.77600000000001</v>
      </c>
    </row>
    <row r="231" spans="1:5" x14ac:dyDescent="0.25">
      <c r="A231" s="61" t="s">
        <v>82</v>
      </c>
      <c r="B231" s="63" t="s">
        <v>72</v>
      </c>
      <c r="C231" s="142" t="s">
        <v>142</v>
      </c>
      <c r="D231" s="63"/>
      <c r="E231" s="98">
        <v>10.69</v>
      </c>
    </row>
    <row r="232" spans="1:5" x14ac:dyDescent="0.25">
      <c r="A232" s="61" t="s">
        <v>83</v>
      </c>
      <c r="B232" s="63" t="s">
        <v>74</v>
      </c>
      <c r="C232" s="142" t="s">
        <v>142</v>
      </c>
      <c r="D232" s="63"/>
      <c r="E232" s="226">
        <v>213.46600000000001</v>
      </c>
    </row>
    <row r="233" spans="1:5" x14ac:dyDescent="0.25">
      <c r="A233" s="81" t="s">
        <v>143</v>
      </c>
      <c r="B233" s="135" t="s">
        <v>196</v>
      </c>
      <c r="C233" s="73"/>
      <c r="D233" s="73"/>
      <c r="E233" s="227"/>
    </row>
    <row r="234" spans="1:5" x14ac:dyDescent="0.25">
      <c r="A234" s="61" t="s">
        <v>144</v>
      </c>
      <c r="B234" s="63" t="s">
        <v>70</v>
      </c>
      <c r="C234" s="136" t="s">
        <v>142</v>
      </c>
      <c r="D234" s="63"/>
      <c r="E234" s="98">
        <v>154.5</v>
      </c>
    </row>
    <row r="235" spans="1:5" x14ac:dyDescent="0.25">
      <c r="A235" s="61" t="s">
        <v>145</v>
      </c>
      <c r="B235" s="63" t="s">
        <v>72</v>
      </c>
      <c r="C235" s="138" t="s">
        <v>142</v>
      </c>
      <c r="D235" s="63"/>
      <c r="E235" s="217"/>
    </row>
    <row r="236" spans="1:5" x14ac:dyDescent="0.25">
      <c r="A236" s="61" t="s">
        <v>146</v>
      </c>
      <c r="B236" s="75" t="s">
        <v>74</v>
      </c>
      <c r="C236" s="138" t="s">
        <v>142</v>
      </c>
      <c r="D236" s="63"/>
      <c r="E236" s="228">
        <v>154.5</v>
      </c>
    </row>
    <row r="237" spans="1:5" x14ac:dyDescent="0.25">
      <c r="A237" s="76" t="s">
        <v>197</v>
      </c>
      <c r="B237" s="77" t="s">
        <v>198</v>
      </c>
      <c r="C237" s="78"/>
      <c r="D237" s="78"/>
      <c r="E237" s="225"/>
    </row>
    <row r="238" spans="1:5" x14ac:dyDescent="0.25">
      <c r="A238" s="61" t="s">
        <v>199</v>
      </c>
      <c r="B238" s="63" t="s">
        <v>70</v>
      </c>
      <c r="C238" s="136" t="s">
        <v>142</v>
      </c>
      <c r="D238" s="63"/>
      <c r="E238" s="98">
        <v>120.33</v>
      </c>
    </row>
    <row r="239" spans="1:5" x14ac:dyDescent="0.25">
      <c r="A239" s="61" t="s">
        <v>200</v>
      </c>
      <c r="B239" s="63" t="s">
        <v>72</v>
      </c>
      <c r="C239" s="138" t="s">
        <v>142</v>
      </c>
      <c r="D239" s="63"/>
      <c r="E239" s="217">
        <v>0</v>
      </c>
    </row>
    <row r="240" spans="1:5" x14ac:dyDescent="0.25">
      <c r="A240" s="61" t="s">
        <v>201</v>
      </c>
      <c r="B240" s="75" t="s">
        <v>74</v>
      </c>
      <c r="C240" s="138" t="s">
        <v>142</v>
      </c>
      <c r="D240" s="63"/>
      <c r="E240" s="228">
        <v>120.33</v>
      </c>
    </row>
    <row r="241" spans="1:5" x14ac:dyDescent="0.25">
      <c r="A241" s="81" t="s">
        <v>202</v>
      </c>
      <c r="B241" s="135" t="s">
        <v>203</v>
      </c>
      <c r="C241" s="73"/>
      <c r="D241" s="73"/>
      <c r="E241" s="227"/>
    </row>
    <row r="242" spans="1:5" x14ac:dyDescent="0.25">
      <c r="A242" s="61" t="s">
        <v>204</v>
      </c>
      <c r="B242" s="63" t="s">
        <v>70</v>
      </c>
      <c r="C242" s="136" t="s">
        <v>142</v>
      </c>
      <c r="D242" s="63"/>
      <c r="E242" s="98">
        <v>280.25550000000004</v>
      </c>
    </row>
    <row r="243" spans="1:5" x14ac:dyDescent="0.25">
      <c r="A243" s="61" t="s">
        <v>205</v>
      </c>
      <c r="B243" s="63" t="s">
        <v>72</v>
      </c>
      <c r="C243" s="138" t="s">
        <v>142</v>
      </c>
      <c r="D243" s="63"/>
      <c r="E243" s="217"/>
    </row>
    <row r="244" spans="1:5" x14ac:dyDescent="0.25">
      <c r="A244" s="61" t="s">
        <v>206</v>
      </c>
      <c r="B244" s="75" t="s">
        <v>74</v>
      </c>
      <c r="C244" s="138" t="s">
        <v>142</v>
      </c>
      <c r="D244" s="63"/>
      <c r="E244" s="226">
        <v>280.25550000000004</v>
      </c>
    </row>
    <row r="245" spans="1:5" x14ac:dyDescent="0.25">
      <c r="A245" s="76" t="s">
        <v>207</v>
      </c>
      <c r="B245" s="77" t="s">
        <v>208</v>
      </c>
      <c r="C245" s="78"/>
      <c r="D245" s="78"/>
      <c r="E245" s="225"/>
    </row>
    <row r="246" spans="1:5" x14ac:dyDescent="0.25">
      <c r="A246" s="61" t="s">
        <v>209</v>
      </c>
      <c r="B246" s="63" t="s">
        <v>70</v>
      </c>
      <c r="C246" s="136" t="s">
        <v>142</v>
      </c>
      <c r="D246" s="63"/>
      <c r="E246" s="98">
        <v>347.5</v>
      </c>
    </row>
    <row r="247" spans="1:5" x14ac:dyDescent="0.25">
      <c r="A247" s="61" t="s">
        <v>210</v>
      </c>
      <c r="B247" s="63" t="s">
        <v>72</v>
      </c>
      <c r="C247" s="138" t="s">
        <v>142</v>
      </c>
      <c r="D247" s="63"/>
      <c r="E247" s="217"/>
    </row>
    <row r="248" spans="1:5" x14ac:dyDescent="0.25">
      <c r="A248" s="61" t="s">
        <v>211</v>
      </c>
      <c r="B248" s="75" t="s">
        <v>74</v>
      </c>
      <c r="C248" s="138" t="s">
        <v>142</v>
      </c>
      <c r="D248" s="63"/>
      <c r="E248" s="226">
        <v>347.5</v>
      </c>
    </row>
    <row r="249" spans="1:5" x14ac:dyDescent="0.25">
      <c r="A249" s="144" t="s">
        <v>84</v>
      </c>
      <c r="B249" s="145" t="s">
        <v>147</v>
      </c>
      <c r="C249" s="87"/>
      <c r="D249" s="87"/>
      <c r="E249" s="253"/>
    </row>
    <row r="250" spans="1:5" x14ac:dyDescent="0.25">
      <c r="A250" s="61" t="s">
        <v>85</v>
      </c>
      <c r="B250" s="63" t="s">
        <v>148</v>
      </c>
      <c r="C250" s="63"/>
      <c r="D250" s="63"/>
      <c r="E250" s="217" t="s">
        <v>86</v>
      </c>
    </row>
    <row r="251" spans="1:5" x14ac:dyDescent="0.25">
      <c r="A251" s="61" t="s">
        <v>87</v>
      </c>
      <c r="B251" s="63" t="s">
        <v>149</v>
      </c>
      <c r="C251" s="122" t="s">
        <v>38</v>
      </c>
      <c r="D251" s="63"/>
      <c r="E251" s="217">
        <v>0</v>
      </c>
    </row>
    <row r="252" spans="1:5" ht="22.5" x14ac:dyDescent="0.25">
      <c r="A252" s="146" t="s">
        <v>88</v>
      </c>
      <c r="B252" s="147" t="s">
        <v>150</v>
      </c>
      <c r="C252" s="122" t="s">
        <v>38</v>
      </c>
      <c r="D252" s="148" t="s">
        <v>151</v>
      </c>
      <c r="E252" s="233">
        <v>4.08</v>
      </c>
    </row>
    <row r="253" spans="1:5" ht="16.5" x14ac:dyDescent="0.25">
      <c r="A253" s="61" t="s">
        <v>89</v>
      </c>
      <c r="B253" s="63" t="s">
        <v>90</v>
      </c>
      <c r="C253" s="122" t="s">
        <v>38</v>
      </c>
      <c r="D253" s="126" t="s">
        <v>152</v>
      </c>
      <c r="E253" s="98">
        <v>1.44</v>
      </c>
    </row>
    <row r="254" spans="1:5" ht="16.5" x14ac:dyDescent="0.25">
      <c r="A254" s="390" t="s">
        <v>91</v>
      </c>
      <c r="B254" s="150" t="s">
        <v>92</v>
      </c>
      <c r="C254" s="151" t="s">
        <v>38</v>
      </c>
      <c r="D254" s="126" t="s">
        <v>153</v>
      </c>
      <c r="E254" s="234">
        <v>2.64</v>
      </c>
    </row>
    <row r="255" spans="1:5" ht="45" x14ac:dyDescent="0.25">
      <c r="A255" s="391"/>
      <c r="B255" s="130" t="s">
        <v>92</v>
      </c>
      <c r="C255" s="152" t="s">
        <v>162</v>
      </c>
      <c r="D255" s="222" t="s">
        <v>194</v>
      </c>
      <c r="E255" s="235"/>
    </row>
    <row r="256" spans="1:5" x14ac:dyDescent="0.25">
      <c r="A256" s="61" t="s">
        <v>93</v>
      </c>
      <c r="B256" s="154" t="s">
        <v>154</v>
      </c>
      <c r="C256" s="70"/>
      <c r="D256" s="70"/>
      <c r="E256" s="224"/>
    </row>
    <row r="257" spans="1:5" ht="18.75" x14ac:dyDescent="0.3">
      <c r="A257" s="61" t="s">
        <v>94</v>
      </c>
      <c r="B257" s="63" t="s">
        <v>155</v>
      </c>
      <c r="C257" s="67" t="s">
        <v>156</v>
      </c>
      <c r="D257" s="155" t="s">
        <v>157</v>
      </c>
      <c r="E257" s="217">
        <v>10.54</v>
      </c>
    </row>
    <row r="258" spans="1:5" ht="16.5" x14ac:dyDescent="0.3">
      <c r="A258" s="61" t="s">
        <v>95</v>
      </c>
      <c r="B258" s="63" t="s">
        <v>96</v>
      </c>
      <c r="C258" s="122" t="s">
        <v>38</v>
      </c>
      <c r="D258" s="156" t="s">
        <v>153</v>
      </c>
      <c r="E258" s="98">
        <v>2.64</v>
      </c>
    </row>
    <row r="259" spans="1:5" x14ac:dyDescent="0.25">
      <c r="A259" s="65" t="s">
        <v>36</v>
      </c>
      <c r="B259" s="157" t="s">
        <v>97</v>
      </c>
      <c r="C259" s="158"/>
      <c r="D259" s="158"/>
      <c r="E259" s="236"/>
    </row>
    <row r="260" spans="1:5" ht="16.5" x14ac:dyDescent="0.25">
      <c r="A260" s="160" t="s">
        <v>98</v>
      </c>
      <c r="B260" s="161" t="s">
        <v>158</v>
      </c>
      <c r="C260" s="122" t="s">
        <v>38</v>
      </c>
      <c r="D260" s="126" t="s">
        <v>159</v>
      </c>
      <c r="E260" s="237">
        <v>1.6956170212765957</v>
      </c>
    </row>
    <row r="261" spans="1:5" ht="16.5" x14ac:dyDescent="0.25">
      <c r="A261" s="68" t="s">
        <v>99</v>
      </c>
      <c r="B261" s="163" t="s">
        <v>100</v>
      </c>
      <c r="C261" s="122" t="s">
        <v>38</v>
      </c>
      <c r="D261" s="126" t="s">
        <v>160</v>
      </c>
      <c r="E261" s="224">
        <v>0.79</v>
      </c>
    </row>
    <row r="262" spans="1:5" ht="16.5" x14ac:dyDescent="0.25">
      <c r="A262" s="392" t="s">
        <v>101</v>
      </c>
      <c r="B262" s="164" t="s">
        <v>102</v>
      </c>
      <c r="C262" s="122" t="s">
        <v>38</v>
      </c>
      <c r="D262" s="165" t="s">
        <v>161</v>
      </c>
      <c r="E262" s="238">
        <v>0.90561702127659571</v>
      </c>
    </row>
    <row r="263" spans="1:5" x14ac:dyDescent="0.25">
      <c r="A263" s="393"/>
      <c r="B263" s="167" t="s">
        <v>102</v>
      </c>
      <c r="C263" s="168" t="s">
        <v>162</v>
      </c>
      <c r="D263" s="169" t="s">
        <v>187</v>
      </c>
      <c r="E263" s="223"/>
    </row>
    <row r="264" spans="1:5" x14ac:dyDescent="0.25">
      <c r="A264" s="171" t="s">
        <v>103</v>
      </c>
      <c r="B264" s="172" t="s">
        <v>163</v>
      </c>
      <c r="C264" s="66"/>
      <c r="D264" s="63"/>
      <c r="E264" s="217"/>
    </row>
    <row r="265" spans="1:5" ht="18.75" x14ac:dyDescent="0.3">
      <c r="A265" s="171" t="s">
        <v>104</v>
      </c>
      <c r="B265" s="172" t="s">
        <v>155</v>
      </c>
      <c r="C265" s="173" t="s">
        <v>156</v>
      </c>
      <c r="D265" s="155" t="s">
        <v>164</v>
      </c>
      <c r="E265" s="98">
        <v>5.24</v>
      </c>
    </row>
    <row r="266" spans="1:5" ht="16.5" x14ac:dyDescent="0.3">
      <c r="A266" s="171" t="s">
        <v>105</v>
      </c>
      <c r="B266" s="172" t="s">
        <v>165</v>
      </c>
      <c r="C266" s="122" t="s">
        <v>38</v>
      </c>
      <c r="D266" s="156" t="s">
        <v>166</v>
      </c>
      <c r="E266" s="98">
        <v>0.90561702127659571</v>
      </c>
    </row>
    <row r="267" spans="1:5" x14ac:dyDescent="0.25">
      <c r="A267" s="90" t="s">
        <v>39</v>
      </c>
      <c r="B267" s="157" t="s">
        <v>167</v>
      </c>
      <c r="C267" s="174"/>
      <c r="D267" s="158"/>
      <c r="E267" s="236"/>
    </row>
    <row r="268" spans="1:5" ht="16.5" x14ac:dyDescent="0.3">
      <c r="A268" s="175" t="s">
        <v>106</v>
      </c>
      <c r="B268" s="172" t="s">
        <v>168</v>
      </c>
      <c r="C268" s="122" t="s">
        <v>38</v>
      </c>
      <c r="D268" s="155" t="s">
        <v>169</v>
      </c>
      <c r="E268" s="233">
        <v>0.1</v>
      </c>
    </row>
    <row r="269" spans="1:5" ht="18.75" x14ac:dyDescent="0.3">
      <c r="A269" s="175" t="s">
        <v>170</v>
      </c>
      <c r="B269" s="177" t="s">
        <v>171</v>
      </c>
      <c r="C269" s="178" t="s">
        <v>172</v>
      </c>
      <c r="D269" s="179" t="s">
        <v>173</v>
      </c>
      <c r="E269" s="239">
        <v>14.96</v>
      </c>
    </row>
    <row r="270" spans="1:5" ht="18.75" x14ac:dyDescent="0.3">
      <c r="A270" s="175" t="s">
        <v>174</v>
      </c>
      <c r="B270" s="177" t="s">
        <v>175</v>
      </c>
      <c r="C270" s="178" t="s">
        <v>172</v>
      </c>
      <c r="D270" s="180" t="s">
        <v>176</v>
      </c>
      <c r="E270" s="239">
        <v>0.75</v>
      </c>
    </row>
    <row r="271" spans="1:5" ht="33" x14ac:dyDescent="0.25">
      <c r="A271" s="181" t="s">
        <v>43</v>
      </c>
      <c r="B271" s="182" t="s">
        <v>177</v>
      </c>
      <c r="C271" s="183"/>
      <c r="D271" s="184"/>
      <c r="E271" s="240"/>
    </row>
    <row r="272" spans="1:5" x14ac:dyDescent="0.25">
      <c r="A272" s="185" t="s">
        <v>107</v>
      </c>
      <c r="B272" s="186" t="s">
        <v>108</v>
      </c>
      <c r="C272" s="122" t="s">
        <v>38</v>
      </c>
      <c r="D272" s="187"/>
      <c r="E272" s="241">
        <v>-0.02</v>
      </c>
    </row>
    <row r="273" spans="1:5" x14ac:dyDescent="0.25">
      <c r="A273" s="185" t="s">
        <v>109</v>
      </c>
      <c r="B273" s="186" t="s">
        <v>110</v>
      </c>
      <c r="C273" s="122" t="s">
        <v>38</v>
      </c>
      <c r="D273" s="187"/>
      <c r="E273" s="241">
        <v>-0.01</v>
      </c>
    </row>
    <row r="274" spans="1:5" ht="21" x14ac:dyDescent="0.25">
      <c r="A274" s="188" t="s">
        <v>46</v>
      </c>
      <c r="B274" s="189" t="s">
        <v>178</v>
      </c>
      <c r="C274" s="122" t="s">
        <v>38</v>
      </c>
      <c r="D274" s="91"/>
      <c r="E274" s="242">
        <v>5.85</v>
      </c>
    </row>
    <row r="275" spans="1:5" x14ac:dyDescent="0.25">
      <c r="A275" s="102" t="s">
        <v>49</v>
      </c>
      <c r="B275" s="191" t="s">
        <v>111</v>
      </c>
      <c r="C275" s="122" t="s">
        <v>179</v>
      </c>
      <c r="D275" s="91"/>
      <c r="E275" s="239">
        <v>0</v>
      </c>
    </row>
    <row r="276" spans="1:5" x14ac:dyDescent="0.25">
      <c r="A276" s="202" t="s">
        <v>51</v>
      </c>
      <c r="B276" s="203" t="s">
        <v>112</v>
      </c>
      <c r="C276" s="122" t="s">
        <v>38</v>
      </c>
      <c r="D276" s="93"/>
      <c r="E276" s="244">
        <v>5.85</v>
      </c>
    </row>
    <row r="277" spans="1:5" x14ac:dyDescent="0.25">
      <c r="A277" s="204" t="s">
        <v>53</v>
      </c>
      <c r="B277" s="203" t="s">
        <v>188</v>
      </c>
      <c r="C277" s="122" t="s">
        <v>38</v>
      </c>
      <c r="D277" s="93"/>
      <c r="E277" s="244">
        <v>6.3765000000000001</v>
      </c>
    </row>
    <row r="278" spans="1:5" x14ac:dyDescent="0.25">
      <c r="A278" s="207" t="s">
        <v>113</v>
      </c>
      <c r="B278" s="208" t="s">
        <v>114</v>
      </c>
      <c r="C278" s="122" t="s">
        <v>38</v>
      </c>
      <c r="D278" s="93"/>
      <c r="E278" s="246">
        <v>8.5399999999999991</v>
      </c>
    </row>
    <row r="279" spans="1:5" x14ac:dyDescent="0.25">
      <c r="A279" s="192" t="s">
        <v>115</v>
      </c>
      <c r="B279" s="193" t="s">
        <v>180</v>
      </c>
      <c r="C279" s="194" t="s">
        <v>55</v>
      </c>
      <c r="D279" s="93"/>
      <c r="E279" s="247">
        <v>-31.498829039812648</v>
      </c>
    </row>
    <row r="280" spans="1:5" x14ac:dyDescent="0.25">
      <c r="A280" s="185" t="s">
        <v>116</v>
      </c>
      <c r="B280" s="186" t="s">
        <v>117</v>
      </c>
      <c r="C280" s="94" t="s">
        <v>181</v>
      </c>
      <c r="D280" s="195"/>
      <c r="E280" s="248">
        <v>7885.1009999999997</v>
      </c>
    </row>
    <row r="281" spans="1:5" x14ac:dyDescent="0.25">
      <c r="A281" s="185" t="s">
        <v>118</v>
      </c>
      <c r="B281" s="186" t="s">
        <v>182</v>
      </c>
      <c r="C281" s="94" t="s">
        <v>181</v>
      </c>
      <c r="D281" s="91"/>
      <c r="E281" s="248">
        <v>7885.1009999999997</v>
      </c>
    </row>
    <row r="282" spans="1:5" x14ac:dyDescent="0.25">
      <c r="A282" s="196" t="s">
        <v>119</v>
      </c>
      <c r="B282" s="186" t="s">
        <v>183</v>
      </c>
      <c r="C282" s="94" t="s">
        <v>181</v>
      </c>
      <c r="D282" s="197"/>
      <c r="E282" s="249">
        <v>6905.8980000000001</v>
      </c>
    </row>
    <row r="283" spans="1:5" x14ac:dyDescent="0.25">
      <c r="A283" s="196">
        <v>14</v>
      </c>
      <c r="B283" s="186" t="s">
        <v>184</v>
      </c>
      <c r="C283" s="95" t="s">
        <v>181</v>
      </c>
      <c r="D283" s="91"/>
      <c r="E283" s="239">
        <v>0</v>
      </c>
    </row>
    <row r="284" spans="1:5" x14ac:dyDescent="0.25">
      <c r="B284" s="198"/>
      <c r="E284" s="214"/>
    </row>
    <row r="285" spans="1:5" x14ac:dyDescent="0.25">
      <c r="E285" s="214"/>
    </row>
    <row r="286" spans="1:5" x14ac:dyDescent="0.25">
      <c r="B286" t="s">
        <v>61</v>
      </c>
      <c r="C286" s="250" t="s">
        <v>62</v>
      </c>
      <c r="D286" s="57" t="s">
        <v>63</v>
      </c>
      <c r="E286" s="214"/>
    </row>
    <row r="287" spans="1:5" x14ac:dyDescent="0.25">
      <c r="C287" s="96" t="s">
        <v>120</v>
      </c>
      <c r="E287" s="214"/>
    </row>
    <row r="288" spans="1:5" x14ac:dyDescent="0.25">
      <c r="C288" s="96"/>
    </row>
    <row r="289" spans="1:5" x14ac:dyDescent="0.25">
      <c r="C289" s="96"/>
    </row>
    <row r="290" spans="1:5" x14ac:dyDescent="0.25">
      <c r="A290" s="15"/>
      <c r="B290" s="15"/>
      <c r="C290" s="15"/>
      <c r="D290" s="1" t="s">
        <v>0</v>
      </c>
      <c r="E290" s="209"/>
    </row>
    <row r="291" spans="1:5" x14ac:dyDescent="0.25">
      <c r="A291" s="15"/>
      <c r="B291" s="15"/>
      <c r="C291" s="15"/>
      <c r="D291" s="387" t="s">
        <v>1</v>
      </c>
      <c r="E291" s="387"/>
    </row>
    <row r="292" spans="1:5" x14ac:dyDescent="0.25">
      <c r="A292" s="15"/>
      <c r="B292" s="15"/>
      <c r="C292" s="15"/>
      <c r="D292" s="387" t="s">
        <v>2</v>
      </c>
      <c r="E292" s="387"/>
    </row>
    <row r="293" spans="1:5" x14ac:dyDescent="0.25">
      <c r="A293" s="15"/>
      <c r="B293" s="15"/>
      <c r="C293" s="15"/>
      <c r="D293" s="252" t="s">
        <v>125</v>
      </c>
      <c r="E293" s="209"/>
    </row>
    <row r="294" spans="1:5" x14ac:dyDescent="0.25">
      <c r="A294" s="15"/>
      <c r="B294" s="15"/>
      <c r="C294" s="15"/>
      <c r="D294" s="15"/>
      <c r="E294" s="210"/>
    </row>
    <row r="295" spans="1:5" x14ac:dyDescent="0.25">
      <c r="A295" s="107"/>
      <c r="B295" s="108" t="s">
        <v>4</v>
      </c>
      <c r="C295" s="109"/>
      <c r="D295" s="108" t="s">
        <v>5</v>
      </c>
      <c r="E295" s="211"/>
    </row>
    <row r="296" spans="1:5" x14ac:dyDescent="0.25">
      <c r="A296" s="107"/>
      <c r="B296" s="109" t="s">
        <v>126</v>
      </c>
      <c r="C296" s="109"/>
      <c r="D296" s="108" t="s">
        <v>7</v>
      </c>
      <c r="E296" s="211"/>
    </row>
    <row r="297" spans="1:5" x14ac:dyDescent="0.25">
      <c r="A297" s="107"/>
      <c r="B297" s="108" t="s">
        <v>127</v>
      </c>
      <c r="C297" s="111"/>
      <c r="D297" s="108" t="s">
        <v>9</v>
      </c>
      <c r="E297" s="211"/>
    </row>
    <row r="298" spans="1:5" x14ac:dyDescent="0.25">
      <c r="A298" s="107"/>
      <c r="B298" s="108" t="s">
        <v>128</v>
      </c>
      <c r="C298" s="109"/>
      <c r="D298" s="108" t="s">
        <v>129</v>
      </c>
      <c r="E298" s="211"/>
    </row>
    <row r="299" spans="1:5" x14ac:dyDescent="0.25">
      <c r="A299" s="107"/>
      <c r="B299" s="108" t="s">
        <v>130</v>
      </c>
      <c r="C299" s="109"/>
      <c r="D299" s="108" t="s">
        <v>131</v>
      </c>
      <c r="E299" s="211"/>
    </row>
    <row r="300" spans="1:5" x14ac:dyDescent="0.25">
      <c r="A300" s="107"/>
      <c r="B300" s="108" t="s">
        <v>131</v>
      </c>
      <c r="C300" s="109"/>
      <c r="D300" s="108" t="s">
        <v>190</v>
      </c>
      <c r="E300" s="212"/>
    </row>
    <row r="301" spans="1:5" x14ac:dyDescent="0.25">
      <c r="A301" s="107"/>
      <c r="B301" s="108" t="s">
        <v>132</v>
      </c>
      <c r="C301" s="113"/>
      <c r="D301" s="108"/>
      <c r="E301" s="211"/>
    </row>
    <row r="302" spans="1:5" x14ac:dyDescent="0.25">
      <c r="A302" s="107"/>
      <c r="B302" s="108" t="s">
        <v>133</v>
      </c>
      <c r="C302" s="113"/>
      <c r="D302" s="108"/>
      <c r="E302" s="211"/>
    </row>
    <row r="303" spans="1:5" x14ac:dyDescent="0.25">
      <c r="A303" s="60"/>
      <c r="B303" s="4"/>
      <c r="C303" s="4"/>
      <c r="D303" s="4"/>
      <c r="E303" s="213"/>
    </row>
    <row r="304" spans="1:5" ht="15.75" x14ac:dyDescent="0.25">
      <c r="A304" s="5" t="s">
        <v>123</v>
      </c>
      <c r="B304" s="254" t="s">
        <v>213</v>
      </c>
      <c r="C304" s="11"/>
      <c r="D304" s="11"/>
      <c r="E304" s="214"/>
    </row>
    <row r="305" spans="1:5" ht="15.75" x14ac:dyDescent="0.25">
      <c r="A305" s="5"/>
      <c r="B305" s="5"/>
      <c r="C305" s="114" t="s">
        <v>214</v>
      </c>
      <c r="D305" s="11"/>
      <c r="E305" s="214"/>
    </row>
    <row r="306" spans="1:5" ht="15.75" x14ac:dyDescent="0.25">
      <c r="A306" s="5"/>
      <c r="B306" s="5"/>
      <c r="C306" s="115" t="s">
        <v>17</v>
      </c>
      <c r="D306" s="11"/>
      <c r="E306" s="214"/>
    </row>
    <row r="307" spans="1:5" ht="15.75" x14ac:dyDescent="0.25">
      <c r="A307" s="5"/>
      <c r="B307" s="5"/>
      <c r="C307" s="115"/>
      <c r="D307" s="11"/>
      <c r="E307" s="214"/>
    </row>
    <row r="308" spans="1:5" x14ac:dyDescent="0.25">
      <c r="A308" s="10" t="s">
        <v>18</v>
      </c>
      <c r="B308" s="11"/>
      <c r="C308" s="11"/>
      <c r="D308" s="11"/>
      <c r="E308" s="215"/>
    </row>
    <row r="309" spans="1:5" x14ac:dyDescent="0.25">
      <c r="A309" s="13" t="s">
        <v>19</v>
      </c>
      <c r="B309" s="14"/>
      <c r="C309" s="14"/>
      <c r="D309" s="14"/>
      <c r="E309" s="210"/>
    </row>
    <row r="310" spans="1:5" x14ac:dyDescent="0.25">
      <c r="A310" s="13"/>
      <c r="B310" s="14"/>
      <c r="C310" s="14"/>
      <c r="D310" s="14"/>
      <c r="E310" s="210"/>
    </row>
    <row r="311" spans="1:5" x14ac:dyDescent="0.25">
      <c r="A311" s="4" t="s">
        <v>20</v>
      </c>
      <c r="B311" s="14"/>
      <c r="C311" s="14"/>
      <c r="D311" s="14"/>
      <c r="E311" s="210"/>
    </row>
    <row r="312" spans="1:5" x14ac:dyDescent="0.25">
      <c r="A312" s="395" t="s">
        <v>185</v>
      </c>
      <c r="B312" s="395"/>
      <c r="C312" s="395"/>
      <c r="D312" s="395"/>
      <c r="E312" s="395"/>
    </row>
    <row r="313" spans="1:5" x14ac:dyDescent="0.25">
      <c r="A313" s="116" t="s">
        <v>22</v>
      </c>
      <c r="B313" s="116" t="s">
        <v>23</v>
      </c>
      <c r="C313" s="116" t="s">
        <v>24</v>
      </c>
      <c r="D313" s="116" t="s">
        <v>25</v>
      </c>
      <c r="E313" s="216" t="s">
        <v>26</v>
      </c>
    </row>
    <row r="314" spans="1:5" x14ac:dyDescent="0.25">
      <c r="A314" s="61">
        <v>1</v>
      </c>
      <c r="B314" s="61">
        <v>2</v>
      </c>
      <c r="C314" s="61">
        <v>3</v>
      </c>
      <c r="D314" s="61">
        <v>4</v>
      </c>
      <c r="E314" s="217">
        <v>5</v>
      </c>
    </row>
    <row r="315" spans="1:5" x14ac:dyDescent="0.25">
      <c r="A315" s="117" t="s">
        <v>64</v>
      </c>
      <c r="B315" s="118" t="s">
        <v>134</v>
      </c>
      <c r="C315" s="104"/>
      <c r="D315" s="104"/>
      <c r="E315" s="218"/>
    </row>
    <row r="316" spans="1:5" ht="21.75" x14ac:dyDescent="0.25">
      <c r="A316" s="120" t="s">
        <v>29</v>
      </c>
      <c r="B316" s="121" t="s">
        <v>135</v>
      </c>
      <c r="C316" s="122" t="s">
        <v>38</v>
      </c>
      <c r="D316" s="123" t="s">
        <v>136</v>
      </c>
      <c r="E316" s="219">
        <v>4.2699999999999996</v>
      </c>
    </row>
    <row r="317" spans="1:5" ht="16.5" x14ac:dyDescent="0.25">
      <c r="A317" s="251" t="s">
        <v>65</v>
      </c>
      <c r="B317" s="99" t="s">
        <v>137</v>
      </c>
      <c r="C317" s="122" t="s">
        <v>38</v>
      </c>
      <c r="D317" s="126" t="s">
        <v>138</v>
      </c>
      <c r="E317" s="220">
        <v>1.44</v>
      </c>
    </row>
    <row r="318" spans="1:5" ht="16.5" x14ac:dyDescent="0.25">
      <c r="A318" s="396" t="s">
        <v>66</v>
      </c>
      <c r="B318" s="99" t="s">
        <v>139</v>
      </c>
      <c r="C318" s="122" t="s">
        <v>38</v>
      </c>
      <c r="D318" s="128" t="s">
        <v>140</v>
      </c>
      <c r="E318" s="221">
        <v>2.83</v>
      </c>
    </row>
    <row r="319" spans="1:5" ht="45" x14ac:dyDescent="0.25">
      <c r="A319" s="396"/>
      <c r="B319" s="130" t="s">
        <v>139</v>
      </c>
      <c r="C319" s="131" t="s">
        <v>162</v>
      </c>
      <c r="D319" s="222" t="s">
        <v>194</v>
      </c>
      <c r="E319" s="223"/>
    </row>
    <row r="320" spans="1:5" x14ac:dyDescent="0.25">
      <c r="A320" s="134" t="s">
        <v>33</v>
      </c>
      <c r="B320" s="100" t="s">
        <v>141</v>
      </c>
      <c r="C320" s="69"/>
      <c r="D320" s="100"/>
      <c r="E320" s="224"/>
    </row>
    <row r="321" spans="1:5" x14ac:dyDescent="0.25">
      <c r="A321" s="76" t="s">
        <v>67</v>
      </c>
      <c r="B321" s="77" t="s">
        <v>195</v>
      </c>
      <c r="C321" s="78"/>
      <c r="D321" s="78"/>
      <c r="E321" s="225"/>
    </row>
    <row r="322" spans="1:5" x14ac:dyDescent="0.25">
      <c r="A322" s="61" t="s">
        <v>69</v>
      </c>
      <c r="B322" s="63" t="s">
        <v>70</v>
      </c>
      <c r="C322" s="141" t="s">
        <v>142</v>
      </c>
      <c r="D322" s="63"/>
      <c r="E322" s="98">
        <v>141.43</v>
      </c>
    </row>
    <row r="323" spans="1:5" x14ac:dyDescent="0.25">
      <c r="A323" s="61" t="s">
        <v>71</v>
      </c>
      <c r="B323" s="63" t="s">
        <v>72</v>
      </c>
      <c r="C323" s="142" t="s">
        <v>142</v>
      </c>
      <c r="D323" s="63"/>
      <c r="E323" s="98"/>
    </row>
    <row r="324" spans="1:5" x14ac:dyDescent="0.25">
      <c r="A324" s="61" t="s">
        <v>73</v>
      </c>
      <c r="B324" s="63" t="s">
        <v>74</v>
      </c>
      <c r="C324" s="142" t="s">
        <v>142</v>
      </c>
      <c r="D324" s="63"/>
      <c r="E324" s="226">
        <v>141.43</v>
      </c>
    </row>
    <row r="325" spans="1:5" x14ac:dyDescent="0.25">
      <c r="A325" s="81" t="s">
        <v>75</v>
      </c>
      <c r="B325" s="135" t="s">
        <v>68</v>
      </c>
      <c r="C325" s="73"/>
      <c r="D325" s="73"/>
      <c r="E325" s="227"/>
    </row>
    <row r="326" spans="1:5" x14ac:dyDescent="0.25">
      <c r="A326" s="61" t="s">
        <v>76</v>
      </c>
      <c r="B326" s="63" t="s">
        <v>70</v>
      </c>
      <c r="C326" s="136" t="s">
        <v>124</v>
      </c>
      <c r="D326" s="63"/>
      <c r="E326" s="98">
        <v>17.5</v>
      </c>
    </row>
    <row r="327" spans="1:5" x14ac:dyDescent="0.25">
      <c r="A327" s="61" t="s">
        <v>77</v>
      </c>
      <c r="B327" s="63" t="s">
        <v>72</v>
      </c>
      <c r="C327" s="138" t="s">
        <v>124</v>
      </c>
      <c r="D327" s="63"/>
      <c r="E327" s="217">
        <v>16.149999999999999</v>
      </c>
    </row>
    <row r="328" spans="1:5" x14ac:dyDescent="0.25">
      <c r="A328" s="61" t="s">
        <v>78</v>
      </c>
      <c r="B328" s="75" t="s">
        <v>74</v>
      </c>
      <c r="C328" s="138" t="s">
        <v>124</v>
      </c>
      <c r="D328" s="63"/>
      <c r="E328" s="228">
        <v>33.65</v>
      </c>
    </row>
    <row r="329" spans="1:5" x14ac:dyDescent="0.25">
      <c r="A329" s="76" t="s">
        <v>79</v>
      </c>
      <c r="B329" s="77" t="s">
        <v>80</v>
      </c>
      <c r="C329" s="78"/>
      <c r="D329" s="78"/>
      <c r="E329" s="225"/>
    </row>
    <row r="330" spans="1:5" x14ac:dyDescent="0.25">
      <c r="A330" s="61" t="s">
        <v>81</v>
      </c>
      <c r="B330" s="63" t="s">
        <v>70</v>
      </c>
      <c r="C330" s="141" t="s">
        <v>142</v>
      </c>
      <c r="D330" s="63"/>
      <c r="E330" s="98">
        <v>192.28</v>
      </c>
    </row>
    <row r="331" spans="1:5" x14ac:dyDescent="0.25">
      <c r="A331" s="61" t="s">
        <v>82</v>
      </c>
      <c r="B331" s="63" t="s">
        <v>72</v>
      </c>
      <c r="C331" s="142" t="s">
        <v>142</v>
      </c>
      <c r="D331" s="63"/>
      <c r="E331" s="98">
        <v>10.69</v>
      </c>
    </row>
    <row r="332" spans="1:5" x14ac:dyDescent="0.25">
      <c r="A332" s="61" t="s">
        <v>83</v>
      </c>
      <c r="B332" s="63" t="s">
        <v>74</v>
      </c>
      <c r="C332" s="142" t="s">
        <v>142</v>
      </c>
      <c r="D332" s="63"/>
      <c r="E332" s="226">
        <v>202.97</v>
      </c>
    </row>
    <row r="333" spans="1:5" x14ac:dyDescent="0.25">
      <c r="A333" s="81" t="s">
        <v>143</v>
      </c>
      <c r="B333" s="135" t="s">
        <v>196</v>
      </c>
      <c r="C333" s="73"/>
      <c r="D333" s="73"/>
      <c r="E333" s="227"/>
    </row>
    <row r="334" spans="1:5" x14ac:dyDescent="0.25">
      <c r="A334" s="61" t="s">
        <v>144</v>
      </c>
      <c r="B334" s="63" t="s">
        <v>70</v>
      </c>
      <c r="C334" s="136" t="s">
        <v>142</v>
      </c>
      <c r="D334" s="63"/>
      <c r="E334" s="98">
        <v>149.66999999999999</v>
      </c>
    </row>
    <row r="335" spans="1:5" x14ac:dyDescent="0.25">
      <c r="A335" s="61" t="s">
        <v>145</v>
      </c>
      <c r="B335" s="63" t="s">
        <v>72</v>
      </c>
      <c r="C335" s="138" t="s">
        <v>142</v>
      </c>
      <c r="D335" s="63"/>
      <c r="E335" s="217"/>
    </row>
    <row r="336" spans="1:5" x14ac:dyDescent="0.25">
      <c r="A336" s="61" t="s">
        <v>146</v>
      </c>
      <c r="B336" s="75" t="s">
        <v>74</v>
      </c>
      <c r="C336" s="138" t="s">
        <v>142</v>
      </c>
      <c r="D336" s="63"/>
      <c r="E336" s="228">
        <v>149.66999999999999</v>
      </c>
    </row>
    <row r="337" spans="1:5" ht="15" customHeight="1" x14ac:dyDescent="0.25">
      <c r="A337" s="76" t="s">
        <v>197</v>
      </c>
      <c r="B337" s="77" t="s">
        <v>198</v>
      </c>
      <c r="C337" s="78"/>
      <c r="D337" s="78"/>
      <c r="E337" s="225"/>
    </row>
    <row r="338" spans="1:5" x14ac:dyDescent="0.25">
      <c r="A338" s="61" t="s">
        <v>199</v>
      </c>
      <c r="B338" s="63" t="s">
        <v>70</v>
      </c>
      <c r="C338" s="136" t="s">
        <v>142</v>
      </c>
      <c r="D338" s="63"/>
      <c r="E338" s="98">
        <v>133.37</v>
      </c>
    </row>
    <row r="339" spans="1:5" x14ac:dyDescent="0.25">
      <c r="A339" s="61" t="s">
        <v>200</v>
      </c>
      <c r="B339" s="63" t="s">
        <v>72</v>
      </c>
      <c r="C339" s="138" t="s">
        <v>142</v>
      </c>
      <c r="D339" s="63"/>
      <c r="E339" s="217">
        <v>0</v>
      </c>
    </row>
    <row r="340" spans="1:5" x14ac:dyDescent="0.25">
      <c r="A340" s="61" t="s">
        <v>201</v>
      </c>
      <c r="B340" s="75" t="s">
        <v>74</v>
      </c>
      <c r="C340" s="138" t="s">
        <v>142</v>
      </c>
      <c r="D340" s="63"/>
      <c r="E340" s="228">
        <v>133.37</v>
      </c>
    </row>
    <row r="341" spans="1:5" x14ac:dyDescent="0.25">
      <c r="A341" s="81" t="s">
        <v>202</v>
      </c>
      <c r="B341" s="135" t="s">
        <v>203</v>
      </c>
      <c r="C341" s="73"/>
      <c r="D341" s="73"/>
      <c r="E341" s="227"/>
    </row>
    <row r="342" spans="1:5" x14ac:dyDescent="0.25">
      <c r="A342" s="61" t="s">
        <v>204</v>
      </c>
      <c r="B342" s="63" t="s">
        <v>70</v>
      </c>
      <c r="C342" s="136" t="s">
        <v>142</v>
      </c>
      <c r="D342" s="63"/>
      <c r="E342" s="98">
        <v>282.01949999999999</v>
      </c>
    </row>
    <row r="343" spans="1:5" x14ac:dyDescent="0.25">
      <c r="A343" s="61" t="s">
        <v>205</v>
      </c>
      <c r="B343" s="63" t="s">
        <v>72</v>
      </c>
      <c r="C343" s="138" t="s">
        <v>142</v>
      </c>
      <c r="D343" s="63"/>
      <c r="E343" s="217"/>
    </row>
    <row r="344" spans="1:5" x14ac:dyDescent="0.25">
      <c r="A344" s="61" t="s">
        <v>206</v>
      </c>
      <c r="B344" s="75" t="s">
        <v>74</v>
      </c>
      <c r="C344" s="138" t="s">
        <v>142</v>
      </c>
      <c r="D344" s="63"/>
      <c r="E344" s="226">
        <v>282.01949999999999</v>
      </c>
    </row>
    <row r="345" spans="1:5" x14ac:dyDescent="0.25">
      <c r="A345" s="76" t="s">
        <v>207</v>
      </c>
      <c r="B345" s="77" t="s">
        <v>208</v>
      </c>
      <c r="C345" s="78"/>
      <c r="D345" s="78"/>
      <c r="E345" s="225"/>
    </row>
    <row r="346" spans="1:5" x14ac:dyDescent="0.25">
      <c r="A346" s="61" t="s">
        <v>209</v>
      </c>
      <c r="B346" s="63" t="s">
        <v>70</v>
      </c>
      <c r="C346" s="136" t="s">
        <v>142</v>
      </c>
      <c r="D346" s="63"/>
      <c r="E346" s="98">
        <v>312.06</v>
      </c>
    </row>
    <row r="347" spans="1:5" x14ac:dyDescent="0.25">
      <c r="A347" s="61" t="s">
        <v>210</v>
      </c>
      <c r="B347" s="63" t="s">
        <v>72</v>
      </c>
      <c r="C347" s="138" t="s">
        <v>142</v>
      </c>
      <c r="D347" s="63"/>
      <c r="E347" s="217"/>
    </row>
    <row r="348" spans="1:5" x14ac:dyDescent="0.25">
      <c r="A348" s="61" t="s">
        <v>211</v>
      </c>
      <c r="B348" s="75" t="s">
        <v>74</v>
      </c>
      <c r="C348" s="138" t="s">
        <v>142</v>
      </c>
      <c r="D348" s="63"/>
      <c r="E348" s="226">
        <v>312.06</v>
      </c>
    </row>
    <row r="349" spans="1:5" x14ac:dyDescent="0.25">
      <c r="A349" s="144" t="s">
        <v>84</v>
      </c>
      <c r="B349" s="145" t="s">
        <v>147</v>
      </c>
      <c r="C349" s="87"/>
      <c r="D349" s="87"/>
      <c r="E349" s="253"/>
    </row>
    <row r="350" spans="1:5" x14ac:dyDescent="0.25">
      <c r="A350" s="61" t="s">
        <v>85</v>
      </c>
      <c r="B350" s="63" t="s">
        <v>148</v>
      </c>
      <c r="C350" s="63"/>
      <c r="D350" s="63"/>
      <c r="E350" s="217" t="s">
        <v>86</v>
      </c>
    </row>
    <row r="351" spans="1:5" x14ac:dyDescent="0.25">
      <c r="A351" s="61" t="s">
        <v>87</v>
      </c>
      <c r="B351" s="63" t="s">
        <v>149</v>
      </c>
      <c r="C351" s="122" t="s">
        <v>38</v>
      </c>
      <c r="D351" s="63"/>
      <c r="E351" s="217">
        <v>0</v>
      </c>
    </row>
    <row r="352" spans="1:5" ht="22.5" x14ac:dyDescent="0.25">
      <c r="A352" s="146" t="s">
        <v>88</v>
      </c>
      <c r="B352" s="147" t="s">
        <v>150</v>
      </c>
      <c r="C352" s="122" t="s">
        <v>38</v>
      </c>
      <c r="D352" s="148" t="s">
        <v>151</v>
      </c>
      <c r="E352" s="233">
        <v>4.2699999999999996</v>
      </c>
    </row>
    <row r="353" spans="1:5" ht="16.5" x14ac:dyDescent="0.25">
      <c r="A353" s="61" t="s">
        <v>89</v>
      </c>
      <c r="B353" s="63" t="s">
        <v>90</v>
      </c>
      <c r="C353" s="122" t="s">
        <v>38</v>
      </c>
      <c r="D353" s="126" t="s">
        <v>152</v>
      </c>
      <c r="E353" s="98">
        <v>1.44</v>
      </c>
    </row>
    <row r="354" spans="1:5" ht="16.5" x14ac:dyDescent="0.25">
      <c r="A354" s="390" t="s">
        <v>91</v>
      </c>
      <c r="B354" s="150" t="s">
        <v>92</v>
      </c>
      <c r="C354" s="151" t="s">
        <v>38</v>
      </c>
      <c r="D354" s="126" t="s">
        <v>153</v>
      </c>
      <c r="E354" s="234">
        <v>2.83</v>
      </c>
    </row>
    <row r="355" spans="1:5" ht="45" x14ac:dyDescent="0.25">
      <c r="A355" s="391"/>
      <c r="B355" s="130" t="s">
        <v>92</v>
      </c>
      <c r="C355" s="152" t="s">
        <v>162</v>
      </c>
      <c r="D355" s="222" t="s">
        <v>194</v>
      </c>
      <c r="E355" s="235"/>
    </row>
    <row r="356" spans="1:5" x14ac:dyDescent="0.25">
      <c r="A356" s="61" t="s">
        <v>93</v>
      </c>
      <c r="B356" s="154" t="s">
        <v>154</v>
      </c>
      <c r="C356" s="70"/>
      <c r="D356" s="70"/>
      <c r="E356" s="224"/>
    </row>
    <row r="357" spans="1:5" ht="18.75" x14ac:dyDescent="0.3">
      <c r="A357" s="61" t="s">
        <v>94</v>
      </c>
      <c r="B357" s="63" t="s">
        <v>155</v>
      </c>
      <c r="C357" s="67" t="s">
        <v>156</v>
      </c>
      <c r="D357" s="155" t="s">
        <v>157</v>
      </c>
      <c r="E357" s="217">
        <v>10.54</v>
      </c>
    </row>
    <row r="358" spans="1:5" ht="16.5" x14ac:dyDescent="0.3">
      <c r="A358" s="61" t="s">
        <v>95</v>
      </c>
      <c r="B358" s="63" t="s">
        <v>96</v>
      </c>
      <c r="C358" s="122" t="s">
        <v>38</v>
      </c>
      <c r="D358" s="156" t="s">
        <v>153</v>
      </c>
      <c r="E358" s="98">
        <v>2.83</v>
      </c>
    </row>
    <row r="359" spans="1:5" x14ac:dyDescent="0.25">
      <c r="A359" s="65" t="s">
        <v>36</v>
      </c>
      <c r="B359" s="157" t="s">
        <v>97</v>
      </c>
      <c r="C359" s="158"/>
      <c r="D359" s="158"/>
      <c r="E359" s="236"/>
    </row>
    <row r="360" spans="1:5" ht="16.5" x14ac:dyDescent="0.25">
      <c r="A360" s="160" t="s">
        <v>98</v>
      </c>
      <c r="B360" s="161" t="s">
        <v>158</v>
      </c>
      <c r="C360" s="122" t="s">
        <v>38</v>
      </c>
      <c r="D360" s="126" t="s">
        <v>159</v>
      </c>
      <c r="E360" s="237">
        <v>1.7322021276595745</v>
      </c>
    </row>
    <row r="361" spans="1:5" ht="16.5" x14ac:dyDescent="0.25">
      <c r="A361" s="68" t="s">
        <v>99</v>
      </c>
      <c r="B361" s="163" t="s">
        <v>100</v>
      </c>
      <c r="C361" s="122" t="s">
        <v>38</v>
      </c>
      <c r="D361" s="126" t="s">
        <v>160</v>
      </c>
      <c r="E361" s="224">
        <v>0.79</v>
      </c>
    </row>
    <row r="362" spans="1:5" ht="16.5" x14ac:dyDescent="0.25">
      <c r="A362" s="392" t="s">
        <v>101</v>
      </c>
      <c r="B362" s="164" t="s">
        <v>102</v>
      </c>
      <c r="C362" s="122" t="s">
        <v>38</v>
      </c>
      <c r="D362" s="165" t="s">
        <v>161</v>
      </c>
      <c r="E362" s="238">
        <v>0.94220212765957434</v>
      </c>
    </row>
    <row r="363" spans="1:5" x14ac:dyDescent="0.25">
      <c r="A363" s="393"/>
      <c r="B363" s="167" t="s">
        <v>102</v>
      </c>
      <c r="C363" s="168" t="s">
        <v>162</v>
      </c>
      <c r="D363" s="169" t="s">
        <v>187</v>
      </c>
      <c r="E363" s="223"/>
    </row>
    <row r="364" spans="1:5" x14ac:dyDescent="0.25">
      <c r="A364" s="171" t="s">
        <v>103</v>
      </c>
      <c r="B364" s="172" t="s">
        <v>163</v>
      </c>
      <c r="C364" s="66"/>
      <c r="D364" s="63"/>
      <c r="E364" s="217"/>
    </row>
    <row r="365" spans="1:5" ht="18.75" x14ac:dyDescent="0.3">
      <c r="A365" s="171" t="s">
        <v>104</v>
      </c>
      <c r="B365" s="172" t="s">
        <v>155</v>
      </c>
      <c r="C365" s="173" t="s">
        <v>156</v>
      </c>
      <c r="D365" s="155" t="s">
        <v>164</v>
      </c>
      <c r="E365" s="98">
        <v>5.24</v>
      </c>
    </row>
    <row r="366" spans="1:5" ht="16.5" x14ac:dyDescent="0.3">
      <c r="A366" s="171" t="s">
        <v>105</v>
      </c>
      <c r="B366" s="172" t="s">
        <v>165</v>
      </c>
      <c r="C366" s="122" t="s">
        <v>38</v>
      </c>
      <c r="D366" s="156" t="s">
        <v>166</v>
      </c>
      <c r="E366" s="98">
        <v>0.94220212765957434</v>
      </c>
    </row>
    <row r="367" spans="1:5" x14ac:dyDescent="0.25">
      <c r="A367" s="90" t="s">
        <v>39</v>
      </c>
      <c r="B367" s="157" t="s">
        <v>167</v>
      </c>
      <c r="C367" s="174"/>
      <c r="D367" s="158"/>
      <c r="E367" s="236"/>
    </row>
    <row r="368" spans="1:5" ht="16.5" x14ac:dyDescent="0.3">
      <c r="A368" s="175" t="s">
        <v>106</v>
      </c>
      <c r="B368" s="172" t="s">
        <v>168</v>
      </c>
      <c r="C368" s="122" t="s">
        <v>38</v>
      </c>
      <c r="D368" s="155" t="s">
        <v>169</v>
      </c>
      <c r="E368" s="233">
        <v>0.1</v>
      </c>
    </row>
    <row r="369" spans="1:5" ht="18.75" x14ac:dyDescent="0.3">
      <c r="A369" s="175" t="s">
        <v>170</v>
      </c>
      <c r="B369" s="177" t="s">
        <v>171</v>
      </c>
      <c r="C369" s="178" t="s">
        <v>172</v>
      </c>
      <c r="D369" s="179" t="s">
        <v>173</v>
      </c>
      <c r="E369" s="239">
        <v>14.96</v>
      </c>
    </row>
    <row r="370" spans="1:5" ht="18.75" x14ac:dyDescent="0.3">
      <c r="A370" s="175" t="s">
        <v>174</v>
      </c>
      <c r="B370" s="177" t="s">
        <v>175</v>
      </c>
      <c r="C370" s="178" t="s">
        <v>172</v>
      </c>
      <c r="D370" s="180" t="s">
        <v>176</v>
      </c>
      <c r="E370" s="239">
        <v>0.75</v>
      </c>
    </row>
    <row r="371" spans="1:5" ht="33" x14ac:dyDescent="0.25">
      <c r="A371" s="181" t="s">
        <v>43</v>
      </c>
      <c r="B371" s="182" t="s">
        <v>177</v>
      </c>
      <c r="C371" s="183"/>
      <c r="D371" s="184"/>
      <c r="E371" s="240"/>
    </row>
    <row r="372" spans="1:5" x14ac:dyDescent="0.25">
      <c r="A372" s="185" t="s">
        <v>107</v>
      </c>
      <c r="B372" s="186" t="s">
        <v>108</v>
      </c>
      <c r="C372" s="122" t="s">
        <v>38</v>
      </c>
      <c r="D372" s="187"/>
      <c r="E372" s="241">
        <v>-0.02</v>
      </c>
    </row>
    <row r="373" spans="1:5" x14ac:dyDescent="0.25">
      <c r="A373" s="185" t="s">
        <v>109</v>
      </c>
      <c r="B373" s="186" t="s">
        <v>110</v>
      </c>
      <c r="C373" s="122" t="s">
        <v>38</v>
      </c>
      <c r="D373" s="187"/>
      <c r="E373" s="241">
        <v>-0.01</v>
      </c>
    </row>
    <row r="374" spans="1:5" ht="21" x14ac:dyDescent="0.25">
      <c r="A374" s="188" t="s">
        <v>46</v>
      </c>
      <c r="B374" s="189" t="s">
        <v>178</v>
      </c>
      <c r="C374" s="122" t="s">
        <v>38</v>
      </c>
      <c r="D374" s="91"/>
      <c r="E374" s="242">
        <v>6.07</v>
      </c>
    </row>
    <row r="375" spans="1:5" x14ac:dyDescent="0.25">
      <c r="A375" s="102" t="s">
        <v>49</v>
      </c>
      <c r="B375" s="191" t="s">
        <v>111</v>
      </c>
      <c r="C375" s="122" t="s">
        <v>179</v>
      </c>
      <c r="D375" s="91"/>
      <c r="E375" s="239">
        <v>0</v>
      </c>
    </row>
    <row r="376" spans="1:5" x14ac:dyDescent="0.25">
      <c r="A376" s="202" t="s">
        <v>51</v>
      </c>
      <c r="B376" s="203" t="s">
        <v>112</v>
      </c>
      <c r="C376" s="122" t="s">
        <v>38</v>
      </c>
      <c r="D376" s="93"/>
      <c r="E376" s="244">
        <v>6.07</v>
      </c>
    </row>
    <row r="377" spans="1:5" x14ac:dyDescent="0.25">
      <c r="A377" s="204" t="s">
        <v>53</v>
      </c>
      <c r="B377" s="203" t="s">
        <v>188</v>
      </c>
      <c r="C377" s="122" t="s">
        <v>38</v>
      </c>
      <c r="D377" s="93"/>
      <c r="E377" s="244">
        <v>6.6163000000000007</v>
      </c>
    </row>
    <row r="378" spans="1:5" x14ac:dyDescent="0.25">
      <c r="A378" s="207" t="s">
        <v>113</v>
      </c>
      <c r="B378" s="208" t="s">
        <v>114</v>
      </c>
      <c r="C378" s="122" t="s">
        <v>38</v>
      </c>
      <c r="D378" s="93"/>
      <c r="E378" s="246">
        <v>5.85</v>
      </c>
    </row>
    <row r="379" spans="1:5" x14ac:dyDescent="0.25">
      <c r="A379" s="192" t="s">
        <v>115</v>
      </c>
      <c r="B379" s="193" t="s">
        <v>180</v>
      </c>
      <c r="C379" s="194" t="s">
        <v>55</v>
      </c>
      <c r="D379" s="93"/>
      <c r="E379" s="247">
        <v>3.7606837606837757</v>
      </c>
    </row>
    <row r="380" spans="1:5" x14ac:dyDescent="0.25">
      <c r="A380" s="185" t="s">
        <v>116</v>
      </c>
      <c r="B380" s="186" t="s">
        <v>117</v>
      </c>
      <c r="C380" s="94" t="s">
        <v>181</v>
      </c>
      <c r="D380" s="195"/>
      <c r="E380" s="248">
        <v>5309835</v>
      </c>
    </row>
    <row r="381" spans="1:5" x14ac:dyDescent="0.25">
      <c r="A381" s="185" t="s">
        <v>118</v>
      </c>
      <c r="B381" s="186" t="s">
        <v>182</v>
      </c>
      <c r="C381" s="94" t="s">
        <v>181</v>
      </c>
      <c r="D381" s="91"/>
      <c r="E381" s="248">
        <v>5309835</v>
      </c>
    </row>
    <row r="382" spans="1:5" x14ac:dyDescent="0.25">
      <c r="A382" s="196" t="s">
        <v>119</v>
      </c>
      <c r="B382" s="186" t="s">
        <v>183</v>
      </c>
      <c r="C382" s="94" t="s">
        <v>181</v>
      </c>
      <c r="D382" s="197"/>
      <c r="E382" s="249">
        <v>4872151</v>
      </c>
    </row>
    <row r="383" spans="1:5" x14ac:dyDescent="0.25">
      <c r="A383" s="196">
        <v>14</v>
      </c>
      <c r="B383" s="186" t="s">
        <v>184</v>
      </c>
      <c r="C383" s="95" t="s">
        <v>181</v>
      </c>
      <c r="D383" s="91"/>
      <c r="E383" s="239">
        <v>0</v>
      </c>
    </row>
    <row r="384" spans="1:5" x14ac:dyDescent="0.25">
      <c r="B384" s="198"/>
      <c r="E384" s="214"/>
    </row>
    <row r="385" spans="1:5" x14ac:dyDescent="0.25">
      <c r="E385" s="214"/>
    </row>
    <row r="386" spans="1:5" x14ac:dyDescent="0.25">
      <c r="B386" t="s">
        <v>61</v>
      </c>
      <c r="C386" s="250" t="s">
        <v>62</v>
      </c>
      <c r="D386" s="57" t="s">
        <v>63</v>
      </c>
      <c r="E386" s="214"/>
    </row>
    <row r="387" spans="1:5" x14ac:dyDescent="0.25">
      <c r="C387" s="96" t="s">
        <v>120</v>
      </c>
      <c r="E387" s="214"/>
    </row>
    <row r="399" spans="1:5" x14ac:dyDescent="0.25">
      <c r="A399" s="15"/>
      <c r="B399" s="15"/>
      <c r="C399" s="15"/>
      <c r="D399" s="1" t="s">
        <v>0</v>
      </c>
      <c r="E399" s="209"/>
    </row>
    <row r="400" spans="1:5" x14ac:dyDescent="0.25">
      <c r="A400" s="15"/>
      <c r="B400" s="15"/>
      <c r="C400" s="15"/>
      <c r="D400" s="387" t="s">
        <v>1</v>
      </c>
      <c r="E400" s="387"/>
    </row>
    <row r="401" spans="1:5" x14ac:dyDescent="0.25">
      <c r="A401" s="15"/>
      <c r="B401" s="15"/>
      <c r="C401" s="15"/>
      <c r="D401" s="387" t="s">
        <v>2</v>
      </c>
      <c r="E401" s="387"/>
    </row>
    <row r="402" spans="1:5" x14ac:dyDescent="0.25">
      <c r="A402" s="15"/>
      <c r="B402" s="15"/>
      <c r="C402" s="15"/>
      <c r="D402" s="252" t="s">
        <v>125</v>
      </c>
      <c r="E402" s="209"/>
    </row>
    <row r="403" spans="1:5" x14ac:dyDescent="0.25">
      <c r="A403" s="15"/>
      <c r="B403" s="15"/>
      <c r="C403" s="15"/>
      <c r="D403" s="15"/>
      <c r="E403" s="210"/>
    </row>
    <row r="404" spans="1:5" x14ac:dyDescent="0.25">
      <c r="A404" s="107"/>
      <c r="B404" s="108" t="s">
        <v>4</v>
      </c>
      <c r="C404" s="109"/>
      <c r="D404" s="108" t="s">
        <v>5</v>
      </c>
      <c r="E404" s="211"/>
    </row>
    <row r="405" spans="1:5" x14ac:dyDescent="0.25">
      <c r="A405" s="107"/>
      <c r="B405" s="109" t="s">
        <v>126</v>
      </c>
      <c r="C405" s="109"/>
      <c r="D405" s="108" t="s">
        <v>7</v>
      </c>
      <c r="E405" s="211"/>
    </row>
    <row r="406" spans="1:5" x14ac:dyDescent="0.25">
      <c r="A406" s="107"/>
      <c r="B406" s="108" t="s">
        <v>127</v>
      </c>
      <c r="C406" s="111"/>
      <c r="D406" s="108" t="s">
        <v>9</v>
      </c>
      <c r="E406" s="211"/>
    </row>
    <row r="407" spans="1:5" x14ac:dyDescent="0.25">
      <c r="A407" s="107"/>
      <c r="B407" s="108" t="s">
        <v>128</v>
      </c>
      <c r="C407" s="109"/>
      <c r="D407" s="108" t="s">
        <v>129</v>
      </c>
      <c r="E407" s="211"/>
    </row>
    <row r="408" spans="1:5" x14ac:dyDescent="0.25">
      <c r="A408" s="107"/>
      <c r="B408" s="108" t="s">
        <v>130</v>
      </c>
      <c r="C408" s="109"/>
      <c r="D408" s="108" t="s">
        <v>131</v>
      </c>
      <c r="E408" s="211"/>
    </row>
    <row r="409" spans="1:5" x14ac:dyDescent="0.25">
      <c r="A409" s="107"/>
      <c r="B409" s="108" t="s">
        <v>131</v>
      </c>
      <c r="C409" s="109"/>
      <c r="D409" s="108" t="s">
        <v>190</v>
      </c>
      <c r="E409" s="212"/>
    </row>
    <row r="410" spans="1:5" x14ac:dyDescent="0.25">
      <c r="A410" s="107"/>
      <c r="B410" s="108" t="s">
        <v>132</v>
      </c>
      <c r="C410" s="113"/>
      <c r="D410" s="108"/>
      <c r="E410" s="211"/>
    </row>
    <row r="411" spans="1:5" x14ac:dyDescent="0.25">
      <c r="A411" s="107"/>
      <c r="B411" s="108" t="s">
        <v>133</v>
      </c>
      <c r="C411" s="113"/>
      <c r="D411" s="108"/>
      <c r="E411" s="211"/>
    </row>
    <row r="412" spans="1:5" x14ac:dyDescent="0.25">
      <c r="A412" s="60"/>
      <c r="B412" s="4"/>
      <c r="C412" s="4"/>
      <c r="D412" s="4"/>
      <c r="E412" s="213"/>
    </row>
    <row r="413" spans="1:5" ht="15.75" x14ac:dyDescent="0.25">
      <c r="A413" s="5" t="s">
        <v>123</v>
      </c>
      <c r="B413" s="5" t="s">
        <v>193</v>
      </c>
      <c r="C413" s="11"/>
      <c r="D413" s="11"/>
      <c r="E413" s="214"/>
    </row>
    <row r="414" spans="1:5" ht="15.75" x14ac:dyDescent="0.25">
      <c r="A414" s="5"/>
      <c r="B414" s="5"/>
      <c r="C414" s="114" t="s">
        <v>16</v>
      </c>
      <c r="D414" s="11"/>
      <c r="E414" s="214"/>
    </row>
    <row r="415" spans="1:5" ht="15.75" x14ac:dyDescent="0.25">
      <c r="A415" s="5"/>
      <c r="B415" s="5"/>
      <c r="C415" s="115" t="s">
        <v>17</v>
      </c>
      <c r="D415" s="11"/>
      <c r="E415" s="214"/>
    </row>
    <row r="416" spans="1:5" ht="15.75" x14ac:dyDescent="0.25">
      <c r="A416" s="5"/>
      <c r="B416" s="5"/>
      <c r="C416" s="115"/>
      <c r="D416" s="11"/>
      <c r="E416" s="214"/>
    </row>
    <row r="417" spans="1:5" x14ac:dyDescent="0.25">
      <c r="A417" s="10" t="s">
        <v>18</v>
      </c>
      <c r="B417" s="11"/>
      <c r="C417" s="11"/>
      <c r="D417" s="11"/>
      <c r="E417" s="215"/>
    </row>
    <row r="418" spans="1:5" x14ac:dyDescent="0.25">
      <c r="A418" s="13" t="s">
        <v>19</v>
      </c>
      <c r="B418" s="14"/>
      <c r="C418" s="14"/>
      <c r="D418" s="14"/>
      <c r="E418" s="210"/>
    </row>
    <row r="419" spans="1:5" x14ac:dyDescent="0.25">
      <c r="A419" s="13"/>
      <c r="B419" s="14"/>
      <c r="C419" s="14"/>
      <c r="D419" s="14"/>
      <c r="E419" s="210"/>
    </row>
    <row r="420" spans="1:5" x14ac:dyDescent="0.25">
      <c r="A420" s="4" t="s">
        <v>20</v>
      </c>
      <c r="B420" s="14"/>
      <c r="C420" s="14"/>
      <c r="D420" s="14"/>
      <c r="E420" s="210"/>
    </row>
    <row r="421" spans="1:5" ht="25.5" customHeight="1" x14ac:dyDescent="0.25">
      <c r="A421" s="395" t="s">
        <v>185</v>
      </c>
      <c r="B421" s="395"/>
      <c r="C421" s="395"/>
      <c r="D421" s="395"/>
      <c r="E421" s="395"/>
    </row>
    <row r="422" spans="1:5" x14ac:dyDescent="0.25">
      <c r="A422" s="116" t="s">
        <v>22</v>
      </c>
      <c r="B422" s="116" t="s">
        <v>23</v>
      </c>
      <c r="C422" s="116" t="s">
        <v>24</v>
      </c>
      <c r="D422" s="116" t="s">
        <v>25</v>
      </c>
      <c r="E422" s="216" t="s">
        <v>26</v>
      </c>
    </row>
    <row r="423" spans="1:5" x14ac:dyDescent="0.25">
      <c r="A423" s="61">
        <v>1</v>
      </c>
      <c r="B423" s="61">
        <v>2</v>
      </c>
      <c r="C423" s="61">
        <v>3</v>
      </c>
      <c r="D423" s="61">
        <v>4</v>
      </c>
      <c r="E423" s="217">
        <v>5</v>
      </c>
    </row>
    <row r="424" spans="1:5" x14ac:dyDescent="0.25">
      <c r="A424" s="117" t="s">
        <v>64</v>
      </c>
      <c r="B424" s="118" t="s">
        <v>134</v>
      </c>
      <c r="C424" s="104"/>
      <c r="D424" s="104"/>
      <c r="E424" s="218"/>
    </row>
    <row r="425" spans="1:5" ht="21.75" x14ac:dyDescent="0.25">
      <c r="A425" s="120" t="s">
        <v>29</v>
      </c>
      <c r="B425" s="121" t="s">
        <v>135</v>
      </c>
      <c r="C425" s="122" t="s">
        <v>38</v>
      </c>
      <c r="D425" s="123" t="s">
        <v>136</v>
      </c>
      <c r="E425" s="219">
        <v>4.4800000000000004</v>
      </c>
    </row>
    <row r="426" spans="1:5" ht="16.5" x14ac:dyDescent="0.25">
      <c r="A426" s="125" t="s">
        <v>65</v>
      </c>
      <c r="B426" s="99" t="s">
        <v>137</v>
      </c>
      <c r="C426" s="122" t="s">
        <v>38</v>
      </c>
      <c r="D426" s="126" t="s">
        <v>138</v>
      </c>
      <c r="E426" s="220">
        <v>1.44</v>
      </c>
    </row>
    <row r="427" spans="1:5" ht="16.5" x14ac:dyDescent="0.25">
      <c r="A427" s="396" t="s">
        <v>66</v>
      </c>
      <c r="B427" s="99" t="s">
        <v>139</v>
      </c>
      <c r="C427" s="122" t="s">
        <v>38</v>
      </c>
      <c r="D427" s="128" t="s">
        <v>140</v>
      </c>
      <c r="E427" s="221">
        <v>3.04</v>
      </c>
    </row>
    <row r="428" spans="1:5" ht="45" x14ac:dyDescent="0.25">
      <c r="A428" s="396"/>
      <c r="B428" s="130" t="s">
        <v>139</v>
      </c>
      <c r="C428" s="131" t="s">
        <v>162</v>
      </c>
      <c r="D428" s="222" t="s">
        <v>194</v>
      </c>
      <c r="E428" s="223"/>
    </row>
    <row r="429" spans="1:5" x14ac:dyDescent="0.25">
      <c r="A429" s="134" t="s">
        <v>33</v>
      </c>
      <c r="B429" s="100" t="s">
        <v>141</v>
      </c>
      <c r="C429" s="69"/>
      <c r="D429" s="100"/>
      <c r="E429" s="224"/>
    </row>
    <row r="430" spans="1:5" x14ac:dyDescent="0.25">
      <c r="A430" s="76" t="s">
        <v>67</v>
      </c>
      <c r="B430" s="77" t="s">
        <v>195</v>
      </c>
      <c r="C430" s="78"/>
      <c r="D430" s="78"/>
      <c r="E430" s="225"/>
    </row>
    <row r="431" spans="1:5" x14ac:dyDescent="0.25">
      <c r="A431" s="61" t="s">
        <v>69</v>
      </c>
      <c r="B431" s="63" t="s">
        <v>70</v>
      </c>
      <c r="C431" s="141" t="s">
        <v>142</v>
      </c>
      <c r="D431" s="63"/>
      <c r="E431" s="98">
        <v>142.46</v>
      </c>
    </row>
    <row r="432" spans="1:5" x14ac:dyDescent="0.25">
      <c r="A432" s="61" t="s">
        <v>71</v>
      </c>
      <c r="B432" s="63" t="s">
        <v>72</v>
      </c>
      <c r="C432" s="142" t="s">
        <v>142</v>
      </c>
      <c r="D432" s="63"/>
      <c r="E432" s="98"/>
    </row>
    <row r="433" spans="1:5" x14ac:dyDescent="0.25">
      <c r="A433" s="61" t="s">
        <v>73</v>
      </c>
      <c r="B433" s="63" t="s">
        <v>74</v>
      </c>
      <c r="C433" s="142" t="s">
        <v>142</v>
      </c>
      <c r="D433" s="63"/>
      <c r="E433" s="226">
        <v>142.46</v>
      </c>
    </row>
    <row r="434" spans="1:5" x14ac:dyDescent="0.25">
      <c r="A434" s="81" t="s">
        <v>75</v>
      </c>
      <c r="B434" s="135" t="s">
        <v>68</v>
      </c>
      <c r="C434" s="73"/>
      <c r="D434" s="73"/>
      <c r="E434" s="227"/>
    </row>
    <row r="435" spans="1:5" x14ac:dyDescent="0.25">
      <c r="A435" s="61" t="s">
        <v>76</v>
      </c>
      <c r="B435" s="63" t="s">
        <v>70</v>
      </c>
      <c r="C435" s="136" t="s">
        <v>124</v>
      </c>
      <c r="D435" s="63"/>
      <c r="E435" s="98">
        <v>17.5</v>
      </c>
    </row>
    <row r="436" spans="1:5" x14ac:dyDescent="0.25">
      <c r="A436" s="61" t="s">
        <v>77</v>
      </c>
      <c r="B436" s="63" t="s">
        <v>72</v>
      </c>
      <c r="C436" s="138" t="s">
        <v>124</v>
      </c>
      <c r="D436" s="63"/>
      <c r="E436" s="217">
        <v>19.78</v>
      </c>
    </row>
    <row r="437" spans="1:5" x14ac:dyDescent="0.25">
      <c r="A437" s="61" t="s">
        <v>78</v>
      </c>
      <c r="B437" s="75" t="s">
        <v>74</v>
      </c>
      <c r="C437" s="138" t="s">
        <v>124</v>
      </c>
      <c r="D437" s="63"/>
      <c r="E437" s="228">
        <v>37.28</v>
      </c>
    </row>
    <row r="438" spans="1:5" x14ac:dyDescent="0.25">
      <c r="A438" s="76" t="s">
        <v>79</v>
      </c>
      <c r="B438" s="77" t="s">
        <v>80</v>
      </c>
      <c r="C438" s="78"/>
      <c r="D438" s="78"/>
      <c r="E438" s="225"/>
    </row>
    <row r="439" spans="1:5" x14ac:dyDescent="0.25">
      <c r="A439" s="61" t="s">
        <v>81</v>
      </c>
      <c r="B439" s="63" t="s">
        <v>70</v>
      </c>
      <c r="C439" s="141" t="s">
        <v>142</v>
      </c>
      <c r="D439" s="63"/>
      <c r="E439" s="98">
        <v>213.79050000000001</v>
      </c>
    </row>
    <row r="440" spans="1:5" x14ac:dyDescent="0.25">
      <c r="A440" s="61" t="s">
        <v>82</v>
      </c>
      <c r="B440" s="63" t="s">
        <v>72</v>
      </c>
      <c r="C440" s="142" t="s">
        <v>142</v>
      </c>
      <c r="D440" s="63"/>
      <c r="E440" s="98">
        <v>10.69</v>
      </c>
    </row>
    <row r="441" spans="1:5" x14ac:dyDescent="0.25">
      <c r="A441" s="61" t="s">
        <v>83</v>
      </c>
      <c r="B441" s="63" t="s">
        <v>74</v>
      </c>
      <c r="C441" s="142" t="s">
        <v>142</v>
      </c>
      <c r="D441" s="63"/>
      <c r="E441" s="226">
        <v>224.48050000000001</v>
      </c>
    </row>
    <row r="442" spans="1:5" x14ac:dyDescent="0.25">
      <c r="A442" s="81" t="s">
        <v>143</v>
      </c>
      <c r="B442" s="135" t="s">
        <v>196</v>
      </c>
      <c r="C442" s="73"/>
      <c r="D442" s="73"/>
      <c r="E442" s="227"/>
    </row>
    <row r="443" spans="1:5" x14ac:dyDescent="0.25">
      <c r="A443" s="61" t="s">
        <v>144</v>
      </c>
      <c r="B443" s="63" t="s">
        <v>70</v>
      </c>
      <c r="C443" s="136" t="s">
        <v>142</v>
      </c>
      <c r="D443" s="63"/>
      <c r="E443" s="98">
        <v>157.43</v>
      </c>
    </row>
    <row r="444" spans="1:5" x14ac:dyDescent="0.25">
      <c r="A444" s="61" t="s">
        <v>145</v>
      </c>
      <c r="B444" s="63" t="s">
        <v>72</v>
      </c>
      <c r="C444" s="138" t="s">
        <v>142</v>
      </c>
      <c r="D444" s="63"/>
      <c r="E444" s="217"/>
    </row>
    <row r="445" spans="1:5" x14ac:dyDescent="0.25">
      <c r="A445" s="61" t="s">
        <v>146</v>
      </c>
      <c r="B445" s="75" t="s">
        <v>74</v>
      </c>
      <c r="C445" s="138" t="s">
        <v>142</v>
      </c>
      <c r="D445" s="63"/>
      <c r="E445" s="228">
        <v>157.43</v>
      </c>
    </row>
    <row r="446" spans="1:5" x14ac:dyDescent="0.25">
      <c r="A446" s="76" t="s">
        <v>197</v>
      </c>
      <c r="B446" s="77" t="s">
        <v>198</v>
      </c>
      <c r="C446" s="78"/>
      <c r="D446" s="78"/>
      <c r="E446" s="225"/>
    </row>
    <row r="447" spans="1:5" x14ac:dyDescent="0.25">
      <c r="A447" s="61" t="s">
        <v>199</v>
      </c>
      <c r="B447" s="63" t="s">
        <v>70</v>
      </c>
      <c r="C447" s="136" t="s">
        <v>142</v>
      </c>
      <c r="D447" s="63"/>
      <c r="E447" s="98">
        <v>123.26</v>
      </c>
    </row>
    <row r="448" spans="1:5" x14ac:dyDescent="0.25">
      <c r="A448" s="61" t="s">
        <v>200</v>
      </c>
      <c r="B448" s="63" t="s">
        <v>72</v>
      </c>
      <c r="C448" s="138" t="s">
        <v>142</v>
      </c>
      <c r="D448" s="63"/>
      <c r="E448" s="217">
        <v>0</v>
      </c>
    </row>
    <row r="449" spans="1:5" x14ac:dyDescent="0.25">
      <c r="A449" s="61" t="s">
        <v>201</v>
      </c>
      <c r="B449" s="75" t="s">
        <v>74</v>
      </c>
      <c r="C449" s="138" t="s">
        <v>142</v>
      </c>
      <c r="D449" s="63"/>
      <c r="E449" s="228">
        <v>123.26</v>
      </c>
    </row>
    <row r="450" spans="1:5" x14ac:dyDescent="0.25">
      <c r="A450" s="81" t="s">
        <v>202</v>
      </c>
      <c r="B450" s="135" t="s">
        <v>203</v>
      </c>
      <c r="C450" s="73"/>
      <c r="D450" s="73"/>
      <c r="E450" s="227"/>
    </row>
    <row r="451" spans="1:5" x14ac:dyDescent="0.25">
      <c r="A451" s="61" t="s">
        <v>204</v>
      </c>
      <c r="B451" s="63" t="s">
        <v>70</v>
      </c>
      <c r="C451" s="136" t="s">
        <v>142</v>
      </c>
      <c r="D451" s="63"/>
      <c r="E451" s="98">
        <v>271.14150000000001</v>
      </c>
    </row>
    <row r="452" spans="1:5" x14ac:dyDescent="0.25">
      <c r="A452" s="61" t="s">
        <v>205</v>
      </c>
      <c r="B452" s="63" t="s">
        <v>72</v>
      </c>
      <c r="C452" s="138" t="s">
        <v>142</v>
      </c>
      <c r="D452" s="63"/>
      <c r="E452" s="217"/>
    </row>
    <row r="453" spans="1:5" x14ac:dyDescent="0.25">
      <c r="A453" s="61" t="s">
        <v>206</v>
      </c>
      <c r="B453" s="75" t="s">
        <v>74</v>
      </c>
      <c r="C453" s="138" t="s">
        <v>142</v>
      </c>
      <c r="D453" s="63"/>
      <c r="E453" s="226">
        <v>271.14150000000001</v>
      </c>
    </row>
    <row r="454" spans="1:5" x14ac:dyDescent="0.25">
      <c r="A454" s="76" t="s">
        <v>207</v>
      </c>
      <c r="B454" s="77" t="s">
        <v>208</v>
      </c>
      <c r="C454" s="78"/>
      <c r="D454" s="78"/>
      <c r="E454" s="225"/>
    </row>
    <row r="455" spans="1:5" x14ac:dyDescent="0.25">
      <c r="A455" s="61" t="s">
        <v>209</v>
      </c>
      <c r="B455" s="63" t="s">
        <v>70</v>
      </c>
      <c r="C455" s="136" t="s">
        <v>142</v>
      </c>
      <c r="D455" s="63"/>
      <c r="E455" s="98">
        <v>312.06</v>
      </c>
    </row>
    <row r="456" spans="1:5" x14ac:dyDescent="0.25">
      <c r="A456" s="61" t="s">
        <v>210</v>
      </c>
      <c r="B456" s="63" t="s">
        <v>72</v>
      </c>
      <c r="C456" s="138" t="s">
        <v>142</v>
      </c>
      <c r="D456" s="63"/>
      <c r="E456" s="217"/>
    </row>
    <row r="457" spans="1:5" x14ac:dyDescent="0.25">
      <c r="A457" s="61" t="s">
        <v>211</v>
      </c>
      <c r="B457" s="75" t="s">
        <v>74</v>
      </c>
      <c r="C457" s="138" t="s">
        <v>142</v>
      </c>
      <c r="D457" s="63"/>
      <c r="E457" s="226">
        <v>312.06</v>
      </c>
    </row>
    <row r="458" spans="1:5" x14ac:dyDescent="0.25">
      <c r="A458" s="229" t="s">
        <v>84</v>
      </c>
      <c r="B458" s="230" t="s">
        <v>147</v>
      </c>
      <c r="C458" s="231"/>
      <c r="D458" s="231"/>
      <c r="E458" s="232"/>
    </row>
    <row r="459" spans="1:5" x14ac:dyDescent="0.25">
      <c r="A459" s="61" t="s">
        <v>85</v>
      </c>
      <c r="B459" s="63" t="s">
        <v>148</v>
      </c>
      <c r="C459" s="63"/>
      <c r="D459" s="63"/>
      <c r="E459" s="217" t="s">
        <v>86</v>
      </c>
    </row>
    <row r="460" spans="1:5" ht="15" customHeight="1" x14ac:dyDescent="0.25">
      <c r="A460" s="61" t="s">
        <v>87</v>
      </c>
      <c r="B460" s="63" t="s">
        <v>149</v>
      </c>
      <c r="C460" s="122" t="s">
        <v>38</v>
      </c>
      <c r="D460" s="63"/>
      <c r="E460" s="217">
        <v>0</v>
      </c>
    </row>
    <row r="461" spans="1:5" ht="22.5" x14ac:dyDescent="0.25">
      <c r="A461" s="146" t="s">
        <v>88</v>
      </c>
      <c r="B461" s="147" t="s">
        <v>150</v>
      </c>
      <c r="C461" s="122" t="s">
        <v>38</v>
      </c>
      <c r="D461" s="148" t="s">
        <v>151</v>
      </c>
      <c r="E461" s="233">
        <v>4.4800000000000004</v>
      </c>
    </row>
    <row r="462" spans="1:5" ht="16.5" x14ac:dyDescent="0.25">
      <c r="A462" s="61" t="s">
        <v>89</v>
      </c>
      <c r="B462" s="63" t="s">
        <v>90</v>
      </c>
      <c r="C462" s="122" t="s">
        <v>38</v>
      </c>
      <c r="D462" s="126" t="s">
        <v>152</v>
      </c>
      <c r="E462" s="98">
        <v>1.44</v>
      </c>
    </row>
    <row r="463" spans="1:5" ht="16.5" x14ac:dyDescent="0.25">
      <c r="A463" s="390" t="s">
        <v>91</v>
      </c>
      <c r="B463" s="150" t="s">
        <v>92</v>
      </c>
      <c r="C463" s="151" t="s">
        <v>38</v>
      </c>
      <c r="D463" s="126" t="s">
        <v>153</v>
      </c>
      <c r="E463" s="234">
        <v>3.04</v>
      </c>
    </row>
    <row r="464" spans="1:5" ht="45" x14ac:dyDescent="0.25">
      <c r="A464" s="391"/>
      <c r="B464" s="130" t="s">
        <v>92</v>
      </c>
      <c r="C464" s="152" t="s">
        <v>162</v>
      </c>
      <c r="D464" s="222" t="s">
        <v>194</v>
      </c>
      <c r="E464" s="235"/>
    </row>
    <row r="465" spans="1:5" x14ac:dyDescent="0.25">
      <c r="A465" s="61" t="s">
        <v>93</v>
      </c>
      <c r="B465" s="154" t="s">
        <v>154</v>
      </c>
      <c r="C465" s="70"/>
      <c r="D465" s="70"/>
      <c r="E465" s="224"/>
    </row>
    <row r="466" spans="1:5" ht="18.75" x14ac:dyDescent="0.3">
      <c r="A466" s="61" t="s">
        <v>94</v>
      </c>
      <c r="B466" s="63" t="s">
        <v>155</v>
      </c>
      <c r="C466" s="67" t="s">
        <v>156</v>
      </c>
      <c r="D466" s="155" t="s">
        <v>157</v>
      </c>
      <c r="E466" s="217">
        <v>10.54</v>
      </c>
    </row>
    <row r="467" spans="1:5" ht="16.5" x14ac:dyDescent="0.3">
      <c r="A467" s="61" t="s">
        <v>95</v>
      </c>
      <c r="B467" s="63" t="s">
        <v>96</v>
      </c>
      <c r="C467" s="122" t="s">
        <v>38</v>
      </c>
      <c r="D467" s="156" t="s">
        <v>153</v>
      </c>
      <c r="E467" s="98">
        <v>3.04</v>
      </c>
    </row>
    <row r="468" spans="1:5" x14ac:dyDescent="0.25">
      <c r="A468" s="65" t="s">
        <v>36</v>
      </c>
      <c r="B468" s="157" t="s">
        <v>97</v>
      </c>
      <c r="C468" s="158"/>
      <c r="D468" s="158"/>
      <c r="E468" s="236"/>
    </row>
    <row r="469" spans="1:5" ht="16.5" x14ac:dyDescent="0.25">
      <c r="A469" s="160" t="s">
        <v>98</v>
      </c>
      <c r="B469" s="161" t="s">
        <v>158</v>
      </c>
      <c r="C469" s="122" t="s">
        <v>38</v>
      </c>
      <c r="D469" s="126" t="s">
        <v>159</v>
      </c>
      <c r="E469" s="237">
        <v>1.7726382978723405</v>
      </c>
    </row>
    <row r="470" spans="1:5" ht="16.5" x14ac:dyDescent="0.25">
      <c r="A470" s="68" t="s">
        <v>99</v>
      </c>
      <c r="B470" s="163" t="s">
        <v>100</v>
      </c>
      <c r="C470" s="122" t="s">
        <v>38</v>
      </c>
      <c r="D470" s="126" t="s">
        <v>160</v>
      </c>
      <c r="E470" s="224">
        <v>0.79</v>
      </c>
    </row>
    <row r="471" spans="1:5" ht="16.5" x14ac:dyDescent="0.25">
      <c r="A471" s="392" t="s">
        <v>101</v>
      </c>
      <c r="B471" s="164" t="s">
        <v>102</v>
      </c>
      <c r="C471" s="122" t="s">
        <v>38</v>
      </c>
      <c r="D471" s="165" t="s">
        <v>161</v>
      </c>
      <c r="E471" s="238">
        <v>0.98263829787234047</v>
      </c>
    </row>
    <row r="472" spans="1:5" x14ac:dyDescent="0.25">
      <c r="A472" s="393"/>
      <c r="B472" s="167" t="s">
        <v>102</v>
      </c>
      <c r="C472" s="168" t="s">
        <v>162</v>
      </c>
      <c r="D472" s="169" t="s">
        <v>187</v>
      </c>
      <c r="E472" s="223"/>
    </row>
    <row r="473" spans="1:5" x14ac:dyDescent="0.25">
      <c r="A473" s="171" t="s">
        <v>103</v>
      </c>
      <c r="B473" s="172" t="s">
        <v>163</v>
      </c>
      <c r="C473" s="66"/>
      <c r="D473" s="63"/>
      <c r="E473" s="217"/>
    </row>
    <row r="474" spans="1:5" ht="18.75" x14ac:dyDescent="0.3">
      <c r="A474" s="171" t="s">
        <v>104</v>
      </c>
      <c r="B474" s="172" t="s">
        <v>155</v>
      </c>
      <c r="C474" s="173" t="s">
        <v>156</v>
      </c>
      <c r="D474" s="155" t="s">
        <v>164</v>
      </c>
      <c r="E474" s="98">
        <v>5.24</v>
      </c>
    </row>
    <row r="475" spans="1:5" ht="16.5" x14ac:dyDescent="0.3">
      <c r="A475" s="171" t="s">
        <v>105</v>
      </c>
      <c r="B475" s="172" t="s">
        <v>165</v>
      </c>
      <c r="C475" s="122" t="s">
        <v>38</v>
      </c>
      <c r="D475" s="156" t="s">
        <v>166</v>
      </c>
      <c r="E475" s="98">
        <v>0.98263829787234047</v>
      </c>
    </row>
    <row r="476" spans="1:5" x14ac:dyDescent="0.25">
      <c r="A476" s="90" t="s">
        <v>39</v>
      </c>
      <c r="B476" s="157" t="s">
        <v>167</v>
      </c>
      <c r="C476" s="174"/>
      <c r="D476" s="158"/>
      <c r="E476" s="236"/>
    </row>
    <row r="477" spans="1:5" ht="16.5" x14ac:dyDescent="0.3">
      <c r="A477" s="175" t="s">
        <v>106</v>
      </c>
      <c r="B477" s="172" t="s">
        <v>168</v>
      </c>
      <c r="C477" s="122" t="s">
        <v>38</v>
      </c>
      <c r="D477" s="155" t="s">
        <v>169</v>
      </c>
      <c r="E477" s="233">
        <v>0.1</v>
      </c>
    </row>
    <row r="478" spans="1:5" ht="18.75" x14ac:dyDescent="0.3">
      <c r="A478" s="175" t="s">
        <v>170</v>
      </c>
      <c r="B478" s="177" t="s">
        <v>171</v>
      </c>
      <c r="C478" s="178" t="s">
        <v>172</v>
      </c>
      <c r="D478" s="179" t="s">
        <v>173</v>
      </c>
      <c r="E478" s="239">
        <v>14.96</v>
      </c>
    </row>
    <row r="479" spans="1:5" ht="18.75" x14ac:dyDescent="0.3">
      <c r="A479" s="175" t="s">
        <v>174</v>
      </c>
      <c r="B479" s="177" t="s">
        <v>175</v>
      </c>
      <c r="C479" s="178" t="s">
        <v>172</v>
      </c>
      <c r="D479" s="180" t="s">
        <v>176</v>
      </c>
      <c r="E479" s="239">
        <v>0.75</v>
      </c>
    </row>
    <row r="480" spans="1:5" ht="33" x14ac:dyDescent="0.25">
      <c r="A480" s="181" t="s">
        <v>43</v>
      </c>
      <c r="B480" s="182" t="s">
        <v>177</v>
      </c>
      <c r="C480" s="183"/>
      <c r="D480" s="184"/>
      <c r="E480" s="240"/>
    </row>
    <row r="481" spans="1:8" x14ac:dyDescent="0.25">
      <c r="A481" s="185" t="s">
        <v>107</v>
      </c>
      <c r="B481" s="186" t="s">
        <v>108</v>
      </c>
      <c r="C481" s="122" t="s">
        <v>38</v>
      </c>
      <c r="D481" s="187"/>
      <c r="E481" s="241">
        <v>-0.02</v>
      </c>
    </row>
    <row r="482" spans="1:8" x14ac:dyDescent="0.25">
      <c r="A482" s="185" t="s">
        <v>109</v>
      </c>
      <c r="B482" s="186" t="s">
        <v>110</v>
      </c>
      <c r="C482" s="122" t="s">
        <v>38</v>
      </c>
      <c r="D482" s="187"/>
      <c r="E482" s="241">
        <v>-0.01</v>
      </c>
    </row>
    <row r="483" spans="1:8" ht="21" x14ac:dyDescent="0.25">
      <c r="A483" s="188" t="s">
        <v>46</v>
      </c>
      <c r="B483" s="189" t="s">
        <v>178</v>
      </c>
      <c r="C483" s="122" t="s">
        <v>38</v>
      </c>
      <c r="D483" s="91"/>
      <c r="E483" s="242">
        <v>6.32</v>
      </c>
      <c r="H483" s="243"/>
    </row>
    <row r="484" spans="1:8" x14ac:dyDescent="0.25">
      <c r="A484" s="102" t="s">
        <v>49</v>
      </c>
      <c r="B484" s="191" t="s">
        <v>111</v>
      </c>
      <c r="C484" s="122" t="s">
        <v>179</v>
      </c>
      <c r="D484" s="91"/>
      <c r="E484" s="239">
        <v>0</v>
      </c>
    </row>
    <row r="485" spans="1:8" x14ac:dyDescent="0.25">
      <c r="A485" s="202" t="s">
        <v>51</v>
      </c>
      <c r="B485" s="203" t="s">
        <v>112</v>
      </c>
      <c r="C485" s="122" t="s">
        <v>38</v>
      </c>
      <c r="D485" s="93"/>
      <c r="E485" s="244">
        <v>6.32</v>
      </c>
      <c r="G485" s="101"/>
      <c r="H485" s="245"/>
    </row>
    <row r="486" spans="1:8" x14ac:dyDescent="0.25">
      <c r="A486" s="204" t="s">
        <v>53</v>
      </c>
      <c r="B486" s="203" t="s">
        <v>188</v>
      </c>
      <c r="C486" s="122" t="s">
        <v>38</v>
      </c>
      <c r="D486" s="93"/>
      <c r="E486" s="244">
        <v>6.8888000000000007</v>
      </c>
      <c r="G486" s="101"/>
    </row>
    <row r="487" spans="1:8" x14ac:dyDescent="0.25">
      <c r="A487" s="207" t="s">
        <v>113</v>
      </c>
      <c r="B487" s="208" t="s">
        <v>114</v>
      </c>
      <c r="C487" s="122" t="s">
        <v>38</v>
      </c>
      <c r="D487" s="93"/>
      <c r="E487" s="246">
        <v>6.07</v>
      </c>
    </row>
    <row r="488" spans="1:8" x14ac:dyDescent="0.25">
      <c r="A488" s="192" t="s">
        <v>115</v>
      </c>
      <c r="B488" s="193" t="s">
        <v>180</v>
      </c>
      <c r="C488" s="194" t="s">
        <v>55</v>
      </c>
      <c r="D488" s="93"/>
      <c r="E488" s="247">
        <v>4.1186161449752774</v>
      </c>
    </row>
    <row r="489" spans="1:8" x14ac:dyDescent="0.25">
      <c r="A489" s="185" t="s">
        <v>116</v>
      </c>
      <c r="B489" s="186" t="s">
        <v>117</v>
      </c>
      <c r="C489" s="94" t="s">
        <v>181</v>
      </c>
      <c r="D489" s="195"/>
      <c r="E489" s="248">
        <v>5078195</v>
      </c>
    </row>
    <row r="490" spans="1:8" x14ac:dyDescent="0.25">
      <c r="A490" s="185" t="s">
        <v>118</v>
      </c>
      <c r="B490" s="186" t="s">
        <v>182</v>
      </c>
      <c r="C490" s="94" t="s">
        <v>181</v>
      </c>
      <c r="D490" s="91"/>
      <c r="E490" s="248">
        <v>5078195</v>
      </c>
    </row>
    <row r="491" spans="1:8" x14ac:dyDescent="0.25">
      <c r="A491" s="196" t="s">
        <v>119</v>
      </c>
      <c r="B491" s="186" t="s">
        <v>183</v>
      </c>
      <c r="C491" s="94" t="s">
        <v>181</v>
      </c>
      <c r="D491" s="197"/>
      <c r="E491" s="249">
        <v>4356157</v>
      </c>
    </row>
    <row r="492" spans="1:8" x14ac:dyDescent="0.25">
      <c r="A492" s="196">
        <v>14</v>
      </c>
      <c r="B492" s="186" t="s">
        <v>184</v>
      </c>
      <c r="C492" s="95" t="s">
        <v>181</v>
      </c>
      <c r="D492" s="91"/>
      <c r="E492" s="239">
        <v>0</v>
      </c>
    </row>
    <row r="493" spans="1:8" x14ac:dyDescent="0.25">
      <c r="B493" s="198"/>
      <c r="E493" s="214"/>
    </row>
    <row r="494" spans="1:8" x14ac:dyDescent="0.25">
      <c r="E494" s="214"/>
    </row>
    <row r="495" spans="1:8" x14ac:dyDescent="0.25">
      <c r="B495" t="s">
        <v>61</v>
      </c>
      <c r="C495" s="250" t="s">
        <v>62</v>
      </c>
      <c r="D495" s="57" t="s">
        <v>63</v>
      </c>
      <c r="E495" s="214"/>
    </row>
    <row r="496" spans="1:8" x14ac:dyDescent="0.25">
      <c r="C496" s="96" t="s">
        <v>120</v>
      </c>
      <c r="E496" s="214"/>
    </row>
    <row r="500" spans="1:5" x14ac:dyDescent="0.25">
      <c r="A500" s="261"/>
      <c r="B500" s="261"/>
      <c r="C500" s="261"/>
      <c r="D500" s="262" t="s">
        <v>0</v>
      </c>
      <c r="E500" s="263"/>
    </row>
    <row r="501" spans="1:5" x14ac:dyDescent="0.25">
      <c r="A501" s="261"/>
      <c r="B501" s="261"/>
      <c r="C501" s="261"/>
      <c r="D501" s="388" t="s">
        <v>1</v>
      </c>
      <c r="E501" s="388"/>
    </row>
    <row r="502" spans="1:5" x14ac:dyDescent="0.25">
      <c r="A502" s="261"/>
      <c r="B502" s="261"/>
      <c r="C502" s="261"/>
      <c r="D502" s="388" t="s">
        <v>2</v>
      </c>
      <c r="E502" s="388"/>
    </row>
    <row r="503" spans="1:5" x14ac:dyDescent="0.25">
      <c r="A503" s="261"/>
      <c r="B503" s="261"/>
      <c r="C503" s="261"/>
      <c r="D503" s="264" t="s">
        <v>125</v>
      </c>
      <c r="E503" s="263"/>
    </row>
    <row r="504" spans="1:5" x14ac:dyDescent="0.25">
      <c r="A504" s="261"/>
      <c r="B504" s="261"/>
      <c r="C504" s="261"/>
      <c r="D504" s="261"/>
      <c r="E504" s="265"/>
    </row>
    <row r="505" spans="1:5" x14ac:dyDescent="0.25">
      <c r="A505" s="266"/>
      <c r="B505" s="267" t="s">
        <v>4</v>
      </c>
      <c r="C505" s="268"/>
      <c r="D505" s="267" t="s">
        <v>5</v>
      </c>
      <c r="E505" s="265"/>
    </row>
    <row r="506" spans="1:5" x14ac:dyDescent="0.25">
      <c r="A506" s="266"/>
      <c r="B506" s="268" t="s">
        <v>126</v>
      </c>
      <c r="C506" s="268"/>
      <c r="D506" s="267" t="s">
        <v>7</v>
      </c>
      <c r="E506" s="265"/>
    </row>
    <row r="507" spans="1:5" x14ac:dyDescent="0.25">
      <c r="A507" s="266"/>
      <c r="B507" s="267" t="s">
        <v>127</v>
      </c>
      <c r="C507" s="269"/>
      <c r="D507" s="267" t="s">
        <v>9</v>
      </c>
      <c r="E507" s="265"/>
    </row>
    <row r="508" spans="1:5" x14ac:dyDescent="0.25">
      <c r="A508" s="266"/>
      <c r="B508" s="267" t="s">
        <v>128</v>
      </c>
      <c r="C508" s="268"/>
      <c r="D508" s="267" t="s">
        <v>129</v>
      </c>
      <c r="E508" s="265"/>
    </row>
    <row r="509" spans="1:5" x14ac:dyDescent="0.25">
      <c r="A509" s="266"/>
      <c r="B509" s="267" t="s">
        <v>130</v>
      </c>
      <c r="C509" s="268"/>
      <c r="D509" s="267" t="s">
        <v>131</v>
      </c>
      <c r="E509" s="265"/>
    </row>
    <row r="510" spans="1:5" x14ac:dyDescent="0.25">
      <c r="A510" s="266"/>
      <c r="B510" s="267" t="s">
        <v>131</v>
      </c>
      <c r="C510" s="268"/>
      <c r="D510" s="267" t="s">
        <v>190</v>
      </c>
      <c r="E510" s="270"/>
    </row>
    <row r="511" spans="1:5" x14ac:dyDescent="0.25">
      <c r="A511" s="266"/>
      <c r="B511" s="267" t="s">
        <v>132</v>
      </c>
      <c r="C511" s="271"/>
      <c r="D511" s="267"/>
      <c r="E511" s="265"/>
    </row>
    <row r="512" spans="1:5" x14ac:dyDescent="0.25">
      <c r="A512" s="266"/>
      <c r="B512" s="267" t="s">
        <v>133</v>
      </c>
      <c r="C512" s="271"/>
      <c r="D512" s="267"/>
      <c r="E512" s="265"/>
    </row>
    <row r="513" spans="1:5" x14ac:dyDescent="0.25">
      <c r="A513" s="272"/>
      <c r="B513" s="273"/>
      <c r="C513" s="273"/>
      <c r="D513" s="273"/>
      <c r="E513" s="274"/>
    </row>
    <row r="514" spans="1:5" ht="15.75" x14ac:dyDescent="0.25">
      <c r="A514" s="275" t="s">
        <v>123</v>
      </c>
      <c r="B514" s="275" t="s">
        <v>224</v>
      </c>
      <c r="C514" s="276"/>
      <c r="D514" s="276"/>
      <c r="E514" s="277"/>
    </row>
    <row r="515" spans="1:5" ht="15.75" x14ac:dyDescent="0.25">
      <c r="A515" s="275"/>
      <c r="B515" s="275"/>
      <c r="C515" s="278" t="s">
        <v>223</v>
      </c>
      <c r="D515" s="276"/>
      <c r="E515" s="277"/>
    </row>
    <row r="516" spans="1:5" ht="15.75" x14ac:dyDescent="0.25">
      <c r="A516" s="275"/>
      <c r="B516" s="275"/>
      <c r="C516" s="279" t="s">
        <v>17</v>
      </c>
      <c r="D516" s="276"/>
      <c r="E516" s="277"/>
    </row>
    <row r="517" spans="1:5" ht="15.75" x14ac:dyDescent="0.25">
      <c r="A517" s="275"/>
      <c r="B517" s="275"/>
      <c r="C517" s="279"/>
      <c r="D517" s="276"/>
      <c r="E517" s="277"/>
    </row>
    <row r="518" spans="1:5" x14ac:dyDescent="0.25">
      <c r="A518" s="280" t="s">
        <v>18</v>
      </c>
      <c r="B518" s="276"/>
      <c r="C518" s="276"/>
      <c r="D518" s="276"/>
      <c r="E518" s="281"/>
    </row>
    <row r="519" spans="1:5" x14ac:dyDescent="0.25">
      <c r="A519" s="282" t="s">
        <v>19</v>
      </c>
      <c r="B519" s="283"/>
      <c r="C519" s="283"/>
      <c r="D519" s="283"/>
      <c r="E519" s="265"/>
    </row>
    <row r="520" spans="1:5" x14ac:dyDescent="0.25">
      <c r="A520" s="282"/>
      <c r="B520" s="283"/>
      <c r="C520" s="283"/>
      <c r="D520" s="283"/>
      <c r="E520" s="265"/>
    </row>
    <row r="521" spans="1:5" x14ac:dyDescent="0.25">
      <c r="A521" s="273" t="s">
        <v>20</v>
      </c>
      <c r="B521" s="283"/>
      <c r="C521" s="283"/>
      <c r="D521" s="283"/>
      <c r="E521" s="265"/>
    </row>
    <row r="522" spans="1:5" x14ac:dyDescent="0.25">
      <c r="A522" s="389" t="s">
        <v>185</v>
      </c>
      <c r="B522" s="389"/>
      <c r="C522" s="389"/>
      <c r="D522" s="389"/>
      <c r="E522" s="389"/>
    </row>
    <row r="523" spans="1:5" x14ac:dyDescent="0.25">
      <c r="A523" s="284" t="s">
        <v>22</v>
      </c>
      <c r="B523" s="284" t="s">
        <v>23</v>
      </c>
      <c r="C523" s="284" t="s">
        <v>24</v>
      </c>
      <c r="D523" s="284" t="s">
        <v>25</v>
      </c>
      <c r="E523" s="285" t="s">
        <v>26</v>
      </c>
    </row>
    <row r="524" spans="1:5" x14ac:dyDescent="0.25">
      <c r="A524" s="286">
        <v>1</v>
      </c>
      <c r="B524" s="286">
        <v>2</v>
      </c>
      <c r="C524" s="286">
        <v>3</v>
      </c>
      <c r="D524" s="286">
        <v>4</v>
      </c>
      <c r="E524" s="287">
        <v>5</v>
      </c>
    </row>
    <row r="525" spans="1:5" x14ac:dyDescent="0.25">
      <c r="A525" s="288" t="s">
        <v>64</v>
      </c>
      <c r="B525" s="289" t="s">
        <v>134</v>
      </c>
      <c r="C525" s="290"/>
      <c r="D525" s="290"/>
      <c r="E525" s="291"/>
    </row>
    <row r="526" spans="1:5" ht="21.75" x14ac:dyDescent="0.25">
      <c r="A526" s="292" t="s">
        <v>29</v>
      </c>
      <c r="B526" s="293" t="s">
        <v>225</v>
      </c>
      <c r="C526" s="122" t="s">
        <v>38</v>
      </c>
      <c r="D526" s="294" t="s">
        <v>226</v>
      </c>
      <c r="E526" s="295">
        <v>4.4499999999999993</v>
      </c>
    </row>
    <row r="527" spans="1:5" ht="16.5" x14ac:dyDescent="0.25">
      <c r="A527" s="296" t="s">
        <v>65</v>
      </c>
      <c r="B527" s="297" t="s">
        <v>137</v>
      </c>
      <c r="C527" s="122" t="s">
        <v>38</v>
      </c>
      <c r="D527" s="298" t="s">
        <v>227</v>
      </c>
      <c r="E527" s="299">
        <v>1.44</v>
      </c>
    </row>
    <row r="528" spans="1:5" ht="16.5" x14ac:dyDescent="0.25">
      <c r="A528" s="384" t="s">
        <v>66</v>
      </c>
      <c r="B528" s="300" t="s">
        <v>139</v>
      </c>
      <c r="C528" s="122" t="s">
        <v>38</v>
      </c>
      <c r="D528" s="301" t="s">
        <v>228</v>
      </c>
      <c r="E528" s="302">
        <v>3.01</v>
      </c>
    </row>
    <row r="529" spans="1:5" ht="45" x14ac:dyDescent="0.25">
      <c r="A529" s="384"/>
      <c r="B529" s="303" t="s">
        <v>139</v>
      </c>
      <c r="C529" s="304" t="s">
        <v>162</v>
      </c>
      <c r="D529" s="305" t="s">
        <v>194</v>
      </c>
      <c r="E529" s="306"/>
    </row>
    <row r="530" spans="1:5" x14ac:dyDescent="0.25">
      <c r="A530" s="307" t="s">
        <v>33</v>
      </c>
      <c r="B530" s="308" t="s">
        <v>141</v>
      </c>
      <c r="C530" s="309"/>
      <c r="D530" s="308"/>
      <c r="E530" s="310"/>
    </row>
    <row r="531" spans="1:5" x14ac:dyDescent="0.25">
      <c r="A531" s="311" t="s">
        <v>67</v>
      </c>
      <c r="B531" s="312" t="s">
        <v>195</v>
      </c>
      <c r="C531" s="313"/>
      <c r="D531" s="313"/>
      <c r="E531" s="314"/>
    </row>
    <row r="532" spans="1:5" x14ac:dyDescent="0.25">
      <c r="A532" s="286" t="s">
        <v>69</v>
      </c>
      <c r="B532" s="315" t="s">
        <v>70</v>
      </c>
      <c r="C532" s="141" t="s">
        <v>142</v>
      </c>
      <c r="D532" s="315"/>
      <c r="E532" s="316">
        <v>130.21</v>
      </c>
    </row>
    <row r="533" spans="1:5" x14ac:dyDescent="0.25">
      <c r="A533" s="286" t="s">
        <v>71</v>
      </c>
      <c r="B533" s="315" t="s">
        <v>72</v>
      </c>
      <c r="C533" s="142" t="s">
        <v>142</v>
      </c>
      <c r="D533" s="315"/>
      <c r="E533" s="316">
        <v>0</v>
      </c>
    </row>
    <row r="534" spans="1:5" x14ac:dyDescent="0.25">
      <c r="A534" s="286" t="s">
        <v>73</v>
      </c>
      <c r="B534" s="315" t="s">
        <v>74</v>
      </c>
      <c r="C534" s="142" t="s">
        <v>142</v>
      </c>
      <c r="D534" s="315"/>
      <c r="E534" s="317">
        <v>130.21</v>
      </c>
    </row>
    <row r="535" spans="1:5" x14ac:dyDescent="0.25">
      <c r="A535" s="318" t="s">
        <v>75</v>
      </c>
      <c r="B535" s="319" t="s">
        <v>68</v>
      </c>
      <c r="C535" s="320"/>
      <c r="D535" s="320"/>
      <c r="E535" s="321"/>
    </row>
    <row r="536" spans="1:5" x14ac:dyDescent="0.25">
      <c r="A536" s="286" t="s">
        <v>76</v>
      </c>
      <c r="B536" s="315" t="s">
        <v>70</v>
      </c>
      <c r="C536" s="136" t="s">
        <v>124</v>
      </c>
      <c r="D536" s="315"/>
      <c r="E536" s="316">
        <v>17.5</v>
      </c>
    </row>
    <row r="537" spans="1:5" x14ac:dyDescent="0.25">
      <c r="A537" s="286" t="s">
        <v>77</v>
      </c>
      <c r="B537" s="315" t="s">
        <v>72</v>
      </c>
      <c r="C537" s="138" t="s">
        <v>124</v>
      </c>
      <c r="D537" s="315"/>
      <c r="E537" s="287">
        <v>19.78</v>
      </c>
    </row>
    <row r="538" spans="1:5" x14ac:dyDescent="0.25">
      <c r="A538" s="286" t="s">
        <v>78</v>
      </c>
      <c r="B538" s="322" t="s">
        <v>74</v>
      </c>
      <c r="C538" s="138" t="s">
        <v>124</v>
      </c>
      <c r="D538" s="315"/>
      <c r="E538" s="317">
        <v>37.28</v>
      </c>
    </row>
    <row r="539" spans="1:5" x14ac:dyDescent="0.25">
      <c r="A539" s="311" t="s">
        <v>79</v>
      </c>
      <c r="B539" s="312" t="s">
        <v>80</v>
      </c>
      <c r="C539" s="313"/>
      <c r="D539" s="313"/>
      <c r="E539" s="314"/>
    </row>
    <row r="540" spans="1:5" x14ac:dyDescent="0.25">
      <c r="A540" s="286" t="s">
        <v>81</v>
      </c>
      <c r="B540" s="315" t="s">
        <v>70</v>
      </c>
      <c r="C540" s="141" t="s">
        <v>142</v>
      </c>
      <c r="D540" s="315"/>
      <c r="E540" s="316">
        <v>223.14</v>
      </c>
    </row>
    <row r="541" spans="1:5" x14ac:dyDescent="0.25">
      <c r="A541" s="286" t="s">
        <v>82</v>
      </c>
      <c r="B541" s="315" t="s">
        <v>72</v>
      </c>
      <c r="C541" s="142" t="s">
        <v>142</v>
      </c>
      <c r="D541" s="315"/>
      <c r="E541" s="316">
        <v>10.68</v>
      </c>
    </row>
    <row r="542" spans="1:5" x14ac:dyDescent="0.25">
      <c r="A542" s="286" t="s">
        <v>83</v>
      </c>
      <c r="B542" s="315" t="s">
        <v>74</v>
      </c>
      <c r="C542" s="142" t="s">
        <v>142</v>
      </c>
      <c r="D542" s="315"/>
      <c r="E542" s="317">
        <v>233.82</v>
      </c>
    </row>
    <row r="543" spans="1:5" x14ac:dyDescent="0.25">
      <c r="A543" s="318" t="s">
        <v>143</v>
      </c>
      <c r="B543" s="319" t="s">
        <v>196</v>
      </c>
      <c r="C543" s="320"/>
      <c r="D543" s="320"/>
      <c r="E543" s="321"/>
    </row>
    <row r="544" spans="1:5" x14ac:dyDescent="0.25">
      <c r="A544" s="286" t="s">
        <v>144</v>
      </c>
      <c r="B544" s="315" t="s">
        <v>70</v>
      </c>
      <c r="C544" s="136" t="s">
        <v>142</v>
      </c>
      <c r="D544" s="315"/>
      <c r="E544" s="316">
        <v>150.5</v>
      </c>
    </row>
    <row r="545" spans="1:5" x14ac:dyDescent="0.25">
      <c r="A545" s="286" t="s">
        <v>145</v>
      </c>
      <c r="B545" s="315" t="s">
        <v>72</v>
      </c>
      <c r="C545" s="138" t="s">
        <v>142</v>
      </c>
      <c r="D545" s="315"/>
      <c r="E545" s="287">
        <v>0</v>
      </c>
    </row>
    <row r="546" spans="1:5" x14ac:dyDescent="0.25">
      <c r="A546" s="286" t="s">
        <v>146</v>
      </c>
      <c r="B546" s="322" t="s">
        <v>74</v>
      </c>
      <c r="C546" s="138" t="s">
        <v>142</v>
      </c>
      <c r="D546" s="315"/>
      <c r="E546" s="317">
        <v>150.5</v>
      </c>
    </row>
    <row r="547" spans="1:5" x14ac:dyDescent="0.25">
      <c r="A547" s="311" t="s">
        <v>197</v>
      </c>
      <c r="B547" s="312" t="s">
        <v>198</v>
      </c>
      <c r="C547" s="313"/>
      <c r="D547" s="313"/>
      <c r="E547" s="314"/>
    </row>
    <row r="548" spans="1:5" x14ac:dyDescent="0.25">
      <c r="A548" s="286" t="s">
        <v>199</v>
      </c>
      <c r="B548" s="315" t="s">
        <v>70</v>
      </c>
      <c r="C548" s="136" t="s">
        <v>142</v>
      </c>
      <c r="D548" s="315"/>
      <c r="E548" s="316">
        <v>129.34</v>
      </c>
    </row>
    <row r="549" spans="1:5" x14ac:dyDescent="0.25">
      <c r="A549" s="286" t="s">
        <v>200</v>
      </c>
      <c r="B549" s="315" t="s">
        <v>72</v>
      </c>
      <c r="C549" s="138" t="s">
        <v>142</v>
      </c>
      <c r="D549" s="315"/>
      <c r="E549" s="287">
        <v>0</v>
      </c>
    </row>
    <row r="550" spans="1:5" x14ac:dyDescent="0.25">
      <c r="A550" s="286" t="s">
        <v>201</v>
      </c>
      <c r="B550" s="322" t="s">
        <v>74</v>
      </c>
      <c r="C550" s="138" t="s">
        <v>142</v>
      </c>
      <c r="D550" s="315"/>
      <c r="E550" s="317">
        <v>129.34</v>
      </c>
    </row>
    <row r="551" spans="1:5" x14ac:dyDescent="0.25">
      <c r="A551" s="318" t="s">
        <v>202</v>
      </c>
      <c r="B551" s="319" t="s">
        <v>203</v>
      </c>
      <c r="C551" s="320"/>
      <c r="D551" s="320"/>
      <c r="E551" s="321"/>
    </row>
    <row r="552" spans="1:5" x14ac:dyDescent="0.25">
      <c r="A552" s="286" t="s">
        <v>204</v>
      </c>
      <c r="B552" s="315" t="s">
        <v>70</v>
      </c>
      <c r="C552" s="136" t="s">
        <v>142</v>
      </c>
      <c r="D552" s="315"/>
      <c r="E552" s="316">
        <v>264.74699999999996</v>
      </c>
    </row>
    <row r="553" spans="1:5" x14ac:dyDescent="0.25">
      <c r="A553" s="286" t="s">
        <v>205</v>
      </c>
      <c r="B553" s="315" t="s">
        <v>72</v>
      </c>
      <c r="C553" s="138" t="s">
        <v>142</v>
      </c>
      <c r="D553" s="315"/>
      <c r="E553" s="287">
        <v>0</v>
      </c>
    </row>
    <row r="554" spans="1:5" x14ac:dyDescent="0.25">
      <c r="A554" s="286" t="s">
        <v>206</v>
      </c>
      <c r="B554" s="322" t="s">
        <v>74</v>
      </c>
      <c r="C554" s="138" t="s">
        <v>142</v>
      </c>
      <c r="D554" s="315"/>
      <c r="E554" s="317">
        <v>264.74699999999996</v>
      </c>
    </row>
    <row r="555" spans="1:5" x14ac:dyDescent="0.25">
      <c r="A555" s="311" t="s">
        <v>207</v>
      </c>
      <c r="B555" s="312" t="s">
        <v>229</v>
      </c>
      <c r="C555" s="313"/>
      <c r="D555" s="313"/>
      <c r="E555" s="314"/>
    </row>
    <row r="556" spans="1:5" x14ac:dyDescent="0.25">
      <c r="A556" s="286" t="s">
        <v>209</v>
      </c>
      <c r="B556" s="315" t="s">
        <v>70</v>
      </c>
      <c r="C556" s="136" t="s">
        <v>142</v>
      </c>
      <c r="D556" s="315"/>
      <c r="E556" s="316">
        <v>312.06</v>
      </c>
    </row>
    <row r="557" spans="1:5" x14ac:dyDescent="0.25">
      <c r="A557" s="286" t="s">
        <v>210</v>
      </c>
      <c r="B557" s="315" t="s">
        <v>72</v>
      </c>
      <c r="C557" s="138" t="s">
        <v>142</v>
      </c>
      <c r="D557" s="315"/>
      <c r="E557" s="287">
        <v>0</v>
      </c>
    </row>
    <row r="558" spans="1:5" x14ac:dyDescent="0.25">
      <c r="A558" s="286" t="s">
        <v>211</v>
      </c>
      <c r="B558" s="322" t="s">
        <v>74</v>
      </c>
      <c r="C558" s="138" t="s">
        <v>142</v>
      </c>
      <c r="D558" s="315"/>
      <c r="E558" s="317">
        <v>312.06</v>
      </c>
    </row>
    <row r="559" spans="1:5" x14ac:dyDescent="0.25">
      <c r="A559" s="286" t="s">
        <v>84</v>
      </c>
      <c r="B559" s="323" t="s">
        <v>147</v>
      </c>
      <c r="C559" s="324"/>
      <c r="D559" s="324"/>
      <c r="E559" s="310"/>
    </row>
    <row r="560" spans="1:5" x14ac:dyDescent="0.25">
      <c r="A560" s="286" t="s">
        <v>85</v>
      </c>
      <c r="B560" s="315" t="s">
        <v>148</v>
      </c>
      <c r="C560" s="315"/>
      <c r="D560" s="315"/>
      <c r="E560" s="287" t="s">
        <v>86</v>
      </c>
    </row>
    <row r="561" spans="1:5" x14ac:dyDescent="0.25">
      <c r="A561" s="286" t="s">
        <v>87</v>
      </c>
      <c r="B561" s="315" t="s">
        <v>149</v>
      </c>
      <c r="C561" s="122" t="s">
        <v>38</v>
      </c>
      <c r="D561" s="315"/>
      <c r="E561" s="287">
        <v>0</v>
      </c>
    </row>
    <row r="562" spans="1:5" ht="22.5" x14ac:dyDescent="0.25">
      <c r="A562" s="325" t="s">
        <v>88</v>
      </c>
      <c r="B562" s="326" t="s">
        <v>150</v>
      </c>
      <c r="C562" s="122" t="s">
        <v>38</v>
      </c>
      <c r="D562" s="277" t="s">
        <v>230</v>
      </c>
      <c r="E562" s="327">
        <v>4.4499999999999993</v>
      </c>
    </row>
    <row r="563" spans="1:5" ht="16.5" x14ac:dyDescent="0.25">
      <c r="A563" s="286" t="s">
        <v>89</v>
      </c>
      <c r="B563" s="315" t="s">
        <v>90</v>
      </c>
      <c r="C563" s="122" t="s">
        <v>38</v>
      </c>
      <c r="D563" s="298" t="s">
        <v>231</v>
      </c>
      <c r="E563" s="316">
        <v>1.44</v>
      </c>
    </row>
    <row r="564" spans="1:5" ht="16.5" x14ac:dyDescent="0.25">
      <c r="A564" s="385" t="s">
        <v>91</v>
      </c>
      <c r="B564" s="328" t="s">
        <v>92</v>
      </c>
      <c r="C564" s="151" t="s">
        <v>38</v>
      </c>
      <c r="D564" s="298" t="s">
        <v>232</v>
      </c>
      <c r="E564" s="329">
        <v>3.01</v>
      </c>
    </row>
    <row r="565" spans="1:5" ht="45" x14ac:dyDescent="0.25">
      <c r="A565" s="386"/>
      <c r="B565" s="330" t="s">
        <v>92</v>
      </c>
      <c r="C565" s="331" t="s">
        <v>162</v>
      </c>
      <c r="D565" s="332" t="s">
        <v>194</v>
      </c>
      <c r="E565" s="333"/>
    </row>
    <row r="566" spans="1:5" x14ac:dyDescent="0.25">
      <c r="A566" s="286" t="s">
        <v>93</v>
      </c>
      <c r="B566" s="261" t="s">
        <v>154</v>
      </c>
      <c r="C566" s="324"/>
      <c r="D566" s="324"/>
      <c r="E566" s="310"/>
    </row>
    <row r="567" spans="1:5" ht="18.75" x14ac:dyDescent="0.3">
      <c r="A567" s="286" t="s">
        <v>94</v>
      </c>
      <c r="B567" s="315" t="s">
        <v>155</v>
      </c>
      <c r="C567" s="286" t="s">
        <v>156</v>
      </c>
      <c r="D567" s="334" t="s">
        <v>233</v>
      </c>
      <c r="E567" s="287">
        <v>10.54</v>
      </c>
    </row>
    <row r="568" spans="1:5" ht="16.5" x14ac:dyDescent="0.3">
      <c r="A568" s="286" t="s">
        <v>95</v>
      </c>
      <c r="B568" s="315" t="s">
        <v>96</v>
      </c>
      <c r="C568" s="122" t="s">
        <v>38</v>
      </c>
      <c r="D568" s="335" t="s">
        <v>232</v>
      </c>
      <c r="E568" s="316">
        <v>3.01</v>
      </c>
    </row>
    <row r="569" spans="1:5" x14ac:dyDescent="0.25">
      <c r="A569" s="336" t="s">
        <v>36</v>
      </c>
      <c r="B569" s="337" t="s">
        <v>97</v>
      </c>
      <c r="C569" s="338"/>
      <c r="D569" s="338"/>
      <c r="E569" s="339"/>
    </row>
    <row r="570" spans="1:5" ht="16.5" x14ac:dyDescent="0.25">
      <c r="A570" s="340" t="s">
        <v>98</v>
      </c>
      <c r="B570" s="341" t="s">
        <v>158</v>
      </c>
      <c r="C570" s="122" t="s">
        <v>38</v>
      </c>
      <c r="D570" s="298" t="s">
        <v>234</v>
      </c>
      <c r="E570" s="342">
        <v>1.7668617021276596</v>
      </c>
    </row>
    <row r="571" spans="1:5" ht="16.5" x14ac:dyDescent="0.25">
      <c r="A571" s="343" t="s">
        <v>99</v>
      </c>
      <c r="B571" s="300" t="s">
        <v>100</v>
      </c>
      <c r="C571" s="122" t="s">
        <v>38</v>
      </c>
      <c r="D571" s="298" t="s">
        <v>235</v>
      </c>
      <c r="E571" s="310">
        <v>0.79</v>
      </c>
    </row>
    <row r="572" spans="1:5" ht="16.5" x14ac:dyDescent="0.25">
      <c r="A572" s="385" t="s">
        <v>101</v>
      </c>
      <c r="B572" s="297" t="s">
        <v>102</v>
      </c>
      <c r="C572" s="122" t="s">
        <v>38</v>
      </c>
      <c r="D572" s="344" t="s">
        <v>236</v>
      </c>
      <c r="E572" s="345">
        <v>0.97686170212765944</v>
      </c>
    </row>
    <row r="573" spans="1:5" x14ac:dyDescent="0.25">
      <c r="A573" s="386"/>
      <c r="B573" s="303" t="s">
        <v>102</v>
      </c>
      <c r="C573" s="346" t="s">
        <v>162</v>
      </c>
      <c r="D573" s="347" t="s">
        <v>237</v>
      </c>
      <c r="E573" s="306"/>
    </row>
    <row r="574" spans="1:5" x14ac:dyDescent="0.25">
      <c r="A574" s="348" t="s">
        <v>103</v>
      </c>
      <c r="B574" s="349" t="s">
        <v>163</v>
      </c>
      <c r="C574" s="336"/>
      <c r="D574" s="315"/>
      <c r="E574" s="287"/>
    </row>
    <row r="575" spans="1:5" ht="18.75" x14ac:dyDescent="0.3">
      <c r="A575" s="348" t="s">
        <v>104</v>
      </c>
      <c r="B575" s="349" t="s">
        <v>155</v>
      </c>
      <c r="C575" s="194" t="s">
        <v>156</v>
      </c>
      <c r="D575" s="334" t="s">
        <v>238</v>
      </c>
      <c r="E575" s="316">
        <v>5.24</v>
      </c>
    </row>
    <row r="576" spans="1:5" ht="16.5" x14ac:dyDescent="0.3">
      <c r="A576" s="348" t="s">
        <v>105</v>
      </c>
      <c r="B576" s="349" t="s">
        <v>165</v>
      </c>
      <c r="C576" s="122" t="s">
        <v>38</v>
      </c>
      <c r="D576" s="335" t="s">
        <v>239</v>
      </c>
      <c r="E576" s="316">
        <v>0.97686170212765944</v>
      </c>
    </row>
    <row r="577" spans="1:5" x14ac:dyDescent="0.25">
      <c r="A577" s="336" t="s">
        <v>39</v>
      </c>
      <c r="B577" s="337" t="s">
        <v>167</v>
      </c>
      <c r="C577" s="350"/>
      <c r="D577" s="338"/>
      <c r="E577" s="339"/>
    </row>
    <row r="578" spans="1:5" ht="16.5" x14ac:dyDescent="0.3">
      <c r="A578" s="287" t="s">
        <v>106</v>
      </c>
      <c r="B578" s="349" t="s">
        <v>168</v>
      </c>
      <c r="C578" s="122" t="s">
        <v>38</v>
      </c>
      <c r="D578" s="334" t="s">
        <v>240</v>
      </c>
      <c r="E578" s="327">
        <v>0.1</v>
      </c>
    </row>
    <row r="579" spans="1:5" ht="18.75" x14ac:dyDescent="0.3">
      <c r="A579" s="287" t="s">
        <v>170</v>
      </c>
      <c r="B579" s="351" t="s">
        <v>171</v>
      </c>
      <c r="C579" s="352" t="s">
        <v>172</v>
      </c>
      <c r="D579" s="353" t="s">
        <v>241</v>
      </c>
      <c r="E579" s="298">
        <v>14.96</v>
      </c>
    </row>
    <row r="580" spans="1:5" ht="18.75" x14ac:dyDescent="0.3">
      <c r="A580" s="287" t="s">
        <v>174</v>
      </c>
      <c r="B580" s="351" t="s">
        <v>175</v>
      </c>
      <c r="C580" s="352" t="s">
        <v>172</v>
      </c>
      <c r="D580" s="354" t="s">
        <v>242</v>
      </c>
      <c r="E580" s="298">
        <v>0.75</v>
      </c>
    </row>
    <row r="581" spans="1:5" ht="33" x14ac:dyDescent="0.25">
      <c r="A581" s="355" t="s">
        <v>43</v>
      </c>
      <c r="B581" s="356" t="s">
        <v>177</v>
      </c>
      <c r="C581" s="357"/>
      <c r="D581" s="358"/>
      <c r="E581" s="359"/>
    </row>
    <row r="582" spans="1:5" x14ac:dyDescent="0.25">
      <c r="A582" s="348" t="s">
        <v>107</v>
      </c>
      <c r="B582" s="349" t="s">
        <v>108</v>
      </c>
      <c r="C582" s="122" t="s">
        <v>38</v>
      </c>
      <c r="D582" s="334"/>
      <c r="E582" s="360">
        <v>-0.02</v>
      </c>
    </row>
    <row r="583" spans="1:5" x14ac:dyDescent="0.25">
      <c r="A583" s="348" t="s">
        <v>109</v>
      </c>
      <c r="B583" s="349" t="s">
        <v>110</v>
      </c>
      <c r="C583" s="122" t="s">
        <v>38</v>
      </c>
      <c r="D583" s="334"/>
      <c r="E583" s="360">
        <v>-0.01</v>
      </c>
    </row>
    <row r="584" spans="1:5" ht="21" x14ac:dyDescent="0.25">
      <c r="A584" s="361" t="s">
        <v>46</v>
      </c>
      <c r="B584" s="293" t="s">
        <v>178</v>
      </c>
      <c r="C584" s="122" t="s">
        <v>38</v>
      </c>
      <c r="D584" s="362"/>
      <c r="E584" s="344">
        <v>6.29</v>
      </c>
    </row>
    <row r="585" spans="1:5" x14ac:dyDescent="0.25">
      <c r="A585" s="363" t="s">
        <v>49</v>
      </c>
      <c r="B585" s="364" t="s">
        <v>111</v>
      </c>
      <c r="C585" s="122" t="s">
        <v>179</v>
      </c>
      <c r="D585" s="362"/>
      <c r="E585" s="298">
        <v>0</v>
      </c>
    </row>
    <row r="586" spans="1:5" x14ac:dyDescent="0.25">
      <c r="A586" s="292" t="s">
        <v>51</v>
      </c>
      <c r="B586" s="365" t="s">
        <v>112</v>
      </c>
      <c r="C586" s="122" t="s">
        <v>38</v>
      </c>
      <c r="D586" s="366"/>
      <c r="E586" s="327">
        <v>6.29</v>
      </c>
    </row>
    <row r="587" spans="1:5" x14ac:dyDescent="0.25">
      <c r="A587" s="367" t="s">
        <v>53</v>
      </c>
      <c r="B587" s="365" t="s">
        <v>188</v>
      </c>
      <c r="C587" s="122" t="s">
        <v>38</v>
      </c>
      <c r="D587" s="366"/>
      <c r="E587" s="327">
        <v>6.8561000000000005</v>
      </c>
    </row>
    <row r="588" spans="1:5" x14ac:dyDescent="0.25">
      <c r="A588" s="368" t="s">
        <v>113</v>
      </c>
      <c r="B588" s="369" t="s">
        <v>114</v>
      </c>
      <c r="C588" s="122" t="s">
        <v>38</v>
      </c>
      <c r="D588" s="366"/>
      <c r="E588" s="370">
        <v>6.32</v>
      </c>
    </row>
    <row r="589" spans="1:5" x14ac:dyDescent="0.25">
      <c r="A589" s="371" t="s">
        <v>115</v>
      </c>
      <c r="B589" s="372" t="s">
        <v>180</v>
      </c>
      <c r="C589" s="194" t="s">
        <v>55</v>
      </c>
      <c r="D589" s="366"/>
      <c r="E589" s="370">
        <v>-0.47468354430380089</v>
      </c>
    </row>
    <row r="590" spans="1:5" x14ac:dyDescent="0.25">
      <c r="A590" s="348" t="s">
        <v>116</v>
      </c>
      <c r="B590" s="349" t="s">
        <v>117</v>
      </c>
      <c r="C590" s="307" t="s">
        <v>181</v>
      </c>
      <c r="D590" s="373"/>
      <c r="E590" s="374">
        <v>2114171</v>
      </c>
    </row>
    <row r="591" spans="1:5" x14ac:dyDescent="0.25">
      <c r="A591" s="348" t="s">
        <v>118</v>
      </c>
      <c r="B591" s="349" t="s">
        <v>182</v>
      </c>
      <c r="C591" s="307" t="s">
        <v>181</v>
      </c>
      <c r="D591" s="362"/>
      <c r="E591" s="374">
        <v>2114171</v>
      </c>
    </row>
    <row r="592" spans="1:5" x14ac:dyDescent="0.25">
      <c r="A592" s="375" t="s">
        <v>119</v>
      </c>
      <c r="B592" s="349" t="s">
        <v>183</v>
      </c>
      <c r="C592" s="307" t="s">
        <v>181</v>
      </c>
      <c r="D592" s="376"/>
      <c r="E592" s="377">
        <v>1837831</v>
      </c>
    </row>
    <row r="593" spans="1:5" x14ac:dyDescent="0.25">
      <c r="A593" s="375">
        <v>14</v>
      </c>
      <c r="B593" s="349" t="s">
        <v>184</v>
      </c>
      <c r="C593" s="286" t="s">
        <v>181</v>
      </c>
      <c r="D593" s="362"/>
      <c r="E593" s="298">
        <v>0</v>
      </c>
    </row>
    <row r="594" spans="1:5" x14ac:dyDescent="0.25">
      <c r="A594" s="378"/>
      <c r="B594" s="379"/>
      <c r="C594" s="378"/>
      <c r="D594" s="378"/>
      <c r="E594" s="277"/>
    </row>
    <row r="595" spans="1:5" x14ac:dyDescent="0.25">
      <c r="A595" s="378"/>
      <c r="B595" s="378"/>
      <c r="C595" s="378"/>
      <c r="D595" s="378"/>
      <c r="E595" s="277"/>
    </row>
    <row r="596" spans="1:5" x14ac:dyDescent="0.25">
      <c r="A596" s="378"/>
      <c r="B596" s="378" t="s">
        <v>61</v>
      </c>
      <c r="C596" s="380" t="s">
        <v>62</v>
      </c>
      <c r="D596" s="381" t="s">
        <v>63</v>
      </c>
      <c r="E596" s="277"/>
    </row>
    <row r="597" spans="1:5" x14ac:dyDescent="0.25">
      <c r="A597" s="378"/>
      <c r="B597" s="378"/>
      <c r="C597" s="382" t="s">
        <v>120</v>
      </c>
      <c r="D597" s="378"/>
      <c r="E597" s="277"/>
    </row>
    <row r="598" spans="1:5" x14ac:dyDescent="0.25">
      <c r="A598" s="378"/>
      <c r="B598" s="378"/>
      <c r="C598" s="378"/>
      <c r="D598" s="378"/>
      <c r="E598" s="383"/>
    </row>
    <row r="599" spans="1:5" x14ac:dyDescent="0.25">
      <c r="A599" s="378"/>
      <c r="B599" s="378"/>
      <c r="C599" s="378"/>
      <c r="D599" s="378"/>
      <c r="E599" s="383"/>
    </row>
  </sheetData>
  <mergeCells count="36">
    <mergeCell ref="A427:A428"/>
    <mergeCell ref="A463:A464"/>
    <mergeCell ref="A312:E312"/>
    <mergeCell ref="A318:A319"/>
    <mergeCell ref="A125:E125"/>
    <mergeCell ref="A23:E23"/>
    <mergeCell ref="A29:A30"/>
    <mergeCell ref="A53:A54"/>
    <mergeCell ref="A471:A472"/>
    <mergeCell ref="D400:E400"/>
    <mergeCell ref="D401:E401"/>
    <mergeCell ref="D191:E191"/>
    <mergeCell ref="D192:E192"/>
    <mergeCell ref="A212:E212"/>
    <mergeCell ref="A218:A219"/>
    <mergeCell ref="A254:A255"/>
    <mergeCell ref="A262:A263"/>
    <mergeCell ref="D291:E291"/>
    <mergeCell ref="D292:E292"/>
    <mergeCell ref="A421:E421"/>
    <mergeCell ref="A528:A529"/>
    <mergeCell ref="A564:A565"/>
    <mergeCell ref="A572:A573"/>
    <mergeCell ref="D2:E2"/>
    <mergeCell ref="D3:E3"/>
    <mergeCell ref="D501:E501"/>
    <mergeCell ref="D502:E502"/>
    <mergeCell ref="A522:E522"/>
    <mergeCell ref="A354:A355"/>
    <mergeCell ref="A362:A363"/>
    <mergeCell ref="A61:A62"/>
    <mergeCell ref="D104:E104"/>
    <mergeCell ref="D105:E105"/>
    <mergeCell ref="A163:A164"/>
    <mergeCell ref="A155:A156"/>
    <mergeCell ref="A131:A132"/>
  </mergeCells>
  <conditionalFormatting sqref="E28">
    <cfRule type="containsErrors" dxfId="5" priority="6" stopIfTrue="1">
      <formula>ISERROR(E28)</formula>
    </cfRule>
  </conditionalFormatting>
  <conditionalFormatting sqref="E130">
    <cfRule type="containsErrors" dxfId="4" priority="5" stopIfTrue="1">
      <formula>ISERROR(E130)</formula>
    </cfRule>
  </conditionalFormatting>
  <conditionalFormatting sqref="E426">
    <cfRule type="containsErrors" dxfId="3" priority="4" stopIfTrue="1">
      <formula>ISERROR(E426)</formula>
    </cfRule>
  </conditionalFormatting>
  <conditionalFormatting sqref="E217">
    <cfRule type="containsErrors" dxfId="2" priority="3" stopIfTrue="1">
      <formula>ISERROR(E217)</formula>
    </cfRule>
  </conditionalFormatting>
  <conditionalFormatting sqref="E317">
    <cfRule type="containsErrors" dxfId="1" priority="2" stopIfTrue="1">
      <formula>ISERROR(E317)</formula>
    </cfRule>
  </conditionalFormatting>
  <conditionalFormatting sqref="E527">
    <cfRule type="containsErrors" dxfId="0" priority="1" stopIfTrue="1">
      <formula>ISERROR(E527)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7"/>
  <sheetViews>
    <sheetView topLeftCell="A235" workbookViewId="0">
      <selection activeCell="H260" sqref="H260"/>
    </sheetView>
  </sheetViews>
  <sheetFormatPr defaultRowHeight="15" x14ac:dyDescent="0.25"/>
  <cols>
    <col min="1" max="1" width="6.85546875" customWidth="1"/>
    <col min="2" max="2" width="58" customWidth="1"/>
    <col min="3" max="3" width="11.85546875" customWidth="1"/>
    <col min="4" max="4" width="32" customWidth="1"/>
    <col min="5" max="5" width="9.5703125" customWidth="1"/>
  </cols>
  <sheetData>
    <row r="3" spans="1:5" x14ac:dyDescent="0.25">
      <c r="D3" s="1" t="s">
        <v>0</v>
      </c>
      <c r="E3" s="1"/>
    </row>
    <row r="4" spans="1:5" x14ac:dyDescent="0.25">
      <c r="D4" s="387" t="s">
        <v>1</v>
      </c>
      <c r="E4" s="387"/>
    </row>
    <row r="5" spans="1:5" x14ac:dyDescent="0.25">
      <c r="D5" s="387" t="s">
        <v>2</v>
      </c>
      <c r="E5" s="387"/>
    </row>
    <row r="6" spans="1:5" x14ac:dyDescent="0.25">
      <c r="D6" s="252" t="s">
        <v>3</v>
      </c>
      <c r="E6" s="3"/>
    </row>
    <row r="7" spans="1:5" x14ac:dyDescent="0.25">
      <c r="A7" s="4"/>
      <c r="B7" s="4"/>
      <c r="E7" s="4"/>
    </row>
    <row r="8" spans="1:5" x14ac:dyDescent="0.25">
      <c r="A8" s="4" t="s">
        <v>4</v>
      </c>
      <c r="B8" s="4"/>
      <c r="D8" s="4" t="s">
        <v>5</v>
      </c>
    </row>
    <row r="9" spans="1:5" x14ac:dyDescent="0.25">
      <c r="A9" s="4" t="s">
        <v>6</v>
      </c>
      <c r="B9" s="4"/>
      <c r="D9" s="4" t="s">
        <v>220</v>
      </c>
    </row>
    <row r="10" spans="1:5" x14ac:dyDescent="0.25">
      <c r="A10" s="4" t="s">
        <v>8</v>
      </c>
      <c r="B10" s="4"/>
      <c r="D10" s="4" t="s">
        <v>9</v>
      </c>
    </row>
    <row r="11" spans="1:5" x14ac:dyDescent="0.25">
      <c r="A11" s="4" t="s">
        <v>10</v>
      </c>
      <c r="B11" s="4"/>
      <c r="D11" s="4" t="s">
        <v>11</v>
      </c>
    </row>
    <row r="12" spans="1:5" x14ac:dyDescent="0.25">
      <c r="A12" s="4" t="s">
        <v>12</v>
      </c>
      <c r="B12" s="4"/>
      <c r="D12" s="4" t="s">
        <v>13</v>
      </c>
    </row>
    <row r="13" spans="1:5" x14ac:dyDescent="0.25">
      <c r="A13" s="4" t="s">
        <v>14</v>
      </c>
      <c r="B13" s="4"/>
      <c r="D13" s="4"/>
    </row>
    <row r="14" spans="1:5" x14ac:dyDescent="0.25">
      <c r="A14" s="4"/>
      <c r="B14" s="4"/>
      <c r="D14" s="4"/>
    </row>
    <row r="15" spans="1:5" ht="15.75" x14ac:dyDescent="0.25">
      <c r="A15" s="5"/>
      <c r="B15" s="5" t="s">
        <v>222</v>
      </c>
      <c r="C15" s="5"/>
      <c r="D15" s="5"/>
      <c r="E15" s="5"/>
    </row>
    <row r="16" spans="1:5" x14ac:dyDescent="0.25">
      <c r="A16" s="6"/>
      <c r="B16" s="6"/>
      <c r="C16" s="7" t="s">
        <v>191</v>
      </c>
      <c r="D16" s="8"/>
      <c r="E16" s="6"/>
    </row>
    <row r="17" spans="1:5" x14ac:dyDescent="0.25">
      <c r="C17" s="9" t="s">
        <v>17</v>
      </c>
    </row>
    <row r="18" spans="1:5" x14ac:dyDescent="0.25">
      <c r="A18" s="10" t="s">
        <v>18</v>
      </c>
      <c r="B18" s="11"/>
      <c r="C18" s="11"/>
      <c r="D18" s="11"/>
      <c r="E18" s="12"/>
    </row>
    <row r="19" spans="1:5" x14ac:dyDescent="0.25">
      <c r="A19" s="13" t="s">
        <v>19</v>
      </c>
      <c r="B19" s="14"/>
      <c r="C19" s="14"/>
      <c r="D19" s="14"/>
      <c r="E19" s="15"/>
    </row>
    <row r="20" spans="1:5" x14ac:dyDescent="0.25">
      <c r="A20" s="13"/>
      <c r="B20" s="14"/>
      <c r="C20" s="14"/>
      <c r="D20" s="14"/>
      <c r="E20" s="15"/>
    </row>
    <row r="21" spans="1:5" x14ac:dyDescent="0.25">
      <c r="A21" s="14" t="s">
        <v>20</v>
      </c>
      <c r="B21" s="14"/>
    </row>
    <row r="22" spans="1:5" ht="15.75" thickBot="1" x14ac:dyDescent="0.3">
      <c r="A22" s="398" t="s">
        <v>21</v>
      </c>
      <c r="B22" s="398"/>
      <c r="C22" s="398"/>
      <c r="D22" s="398"/>
      <c r="E22" s="398"/>
    </row>
    <row r="23" spans="1:5" ht="15.75" thickBot="1" x14ac:dyDescent="0.3">
      <c r="A23" s="16" t="s">
        <v>22</v>
      </c>
      <c r="B23" s="17" t="s">
        <v>23</v>
      </c>
      <c r="C23" s="17" t="s">
        <v>24</v>
      </c>
      <c r="D23" s="17" t="s">
        <v>25</v>
      </c>
      <c r="E23" s="18" t="s">
        <v>26</v>
      </c>
    </row>
    <row r="24" spans="1:5" x14ac:dyDescent="0.25">
      <c r="A24" s="19" t="s">
        <v>27</v>
      </c>
      <c r="B24" s="399" t="s">
        <v>28</v>
      </c>
      <c r="C24" s="400"/>
      <c r="D24" s="401"/>
      <c r="E24" s="402"/>
    </row>
    <row r="25" spans="1:5" x14ac:dyDescent="0.25">
      <c r="A25" s="20" t="s">
        <v>29</v>
      </c>
      <c r="B25" s="21" t="s">
        <v>30</v>
      </c>
      <c r="C25" s="22" t="s">
        <v>31</v>
      </c>
      <c r="D25" s="23" t="s">
        <v>32</v>
      </c>
      <c r="E25" s="24">
        <v>0.2</v>
      </c>
    </row>
    <row r="26" spans="1:5" x14ac:dyDescent="0.25">
      <c r="A26" s="25" t="s">
        <v>33</v>
      </c>
      <c r="B26" s="26" t="s">
        <v>34</v>
      </c>
      <c r="C26" s="22" t="s">
        <v>31</v>
      </c>
      <c r="D26" s="27" t="s">
        <v>35</v>
      </c>
      <c r="E26" s="24">
        <f>ROUND(51.85*E27/100,2)+ROUND(1.017*E28,2)+ROUND(0.034*E29,2)</f>
        <v>7.46</v>
      </c>
    </row>
    <row r="27" spans="1:5" x14ac:dyDescent="0.25">
      <c r="A27" s="28" t="s">
        <v>36</v>
      </c>
      <c r="B27" s="29" t="s">
        <v>37</v>
      </c>
      <c r="C27" s="30" t="s">
        <v>38</v>
      </c>
      <c r="D27" s="31"/>
      <c r="E27" s="32">
        <v>8.6</v>
      </c>
    </row>
    <row r="28" spans="1:5" x14ac:dyDescent="0.25">
      <c r="A28" s="33" t="s">
        <v>39</v>
      </c>
      <c r="B28" s="34" t="s">
        <v>40</v>
      </c>
      <c r="C28" s="35" t="s">
        <v>41</v>
      </c>
      <c r="D28" s="35" t="s">
        <v>42</v>
      </c>
      <c r="E28" s="36">
        <v>2.82</v>
      </c>
    </row>
    <row r="29" spans="1:5" x14ac:dyDescent="0.25">
      <c r="A29" s="37" t="s">
        <v>43</v>
      </c>
      <c r="B29" s="38" t="s">
        <v>44</v>
      </c>
      <c r="C29" s="35" t="s">
        <v>41</v>
      </c>
      <c r="D29" s="39" t="s">
        <v>45</v>
      </c>
      <c r="E29" s="40">
        <v>3.78</v>
      </c>
    </row>
    <row r="30" spans="1:5" x14ac:dyDescent="0.25">
      <c r="A30" s="41" t="s">
        <v>46</v>
      </c>
      <c r="B30" s="42" t="s">
        <v>47</v>
      </c>
      <c r="C30" s="35" t="s">
        <v>41</v>
      </c>
      <c r="D30" s="23" t="s">
        <v>48</v>
      </c>
      <c r="E30" s="43">
        <f>E25+E26</f>
        <v>7.66</v>
      </c>
    </row>
    <row r="31" spans="1:5" x14ac:dyDescent="0.25">
      <c r="A31" s="41" t="s">
        <v>49</v>
      </c>
      <c r="B31" s="44" t="s">
        <v>50</v>
      </c>
      <c r="C31" s="35" t="s">
        <v>41</v>
      </c>
      <c r="D31" s="34"/>
      <c r="E31" s="45">
        <f>E30*1.09</f>
        <v>8.349400000000001</v>
      </c>
    </row>
    <row r="32" spans="1:5" x14ac:dyDescent="0.25">
      <c r="A32" s="41" t="s">
        <v>51</v>
      </c>
      <c r="B32" s="44" t="s">
        <v>52</v>
      </c>
      <c r="C32" s="35" t="s">
        <v>41</v>
      </c>
      <c r="D32" s="29"/>
      <c r="E32" s="46">
        <v>7.51</v>
      </c>
    </row>
    <row r="33" spans="1:5" x14ac:dyDescent="0.25">
      <c r="A33" s="47" t="s">
        <v>53</v>
      </c>
      <c r="B33" s="34" t="s">
        <v>54</v>
      </c>
      <c r="C33" s="48" t="s">
        <v>55</v>
      </c>
      <c r="D33" s="34"/>
      <c r="E33" s="49">
        <f>(E30/E32)*100-100</f>
        <v>1.9973368841544641</v>
      </c>
    </row>
    <row r="34" spans="1:5" x14ac:dyDescent="0.25">
      <c r="A34" s="19" t="s">
        <v>56</v>
      </c>
      <c r="B34" s="399" t="s">
        <v>57</v>
      </c>
      <c r="C34" s="400"/>
      <c r="D34" s="401"/>
      <c r="E34" s="402"/>
    </row>
    <row r="35" spans="1:5" x14ac:dyDescent="0.25">
      <c r="A35" s="20" t="s">
        <v>29</v>
      </c>
      <c r="B35" s="21" t="s">
        <v>30</v>
      </c>
      <c r="C35" s="22" t="s">
        <v>58</v>
      </c>
      <c r="D35" s="23" t="s">
        <v>32</v>
      </c>
      <c r="E35" s="50">
        <v>0.2</v>
      </c>
    </row>
    <row r="36" spans="1:5" x14ac:dyDescent="0.25">
      <c r="A36" s="20" t="s">
        <v>33</v>
      </c>
      <c r="B36" s="51" t="s">
        <v>34</v>
      </c>
      <c r="C36" s="22" t="s">
        <v>58</v>
      </c>
      <c r="D36" s="23" t="s">
        <v>59</v>
      </c>
      <c r="E36" s="24">
        <f>51*E27/100+1*E28+0.034*E29</f>
        <v>7.3345199999999995</v>
      </c>
    </row>
    <row r="37" spans="1:5" x14ac:dyDescent="0.25">
      <c r="A37" s="41" t="s">
        <v>36</v>
      </c>
      <c r="B37" s="42" t="s">
        <v>47</v>
      </c>
      <c r="C37" s="22" t="s">
        <v>58</v>
      </c>
      <c r="D37" s="23" t="s">
        <v>48</v>
      </c>
      <c r="E37" s="43">
        <f>ROUND(E35+E36,2)</f>
        <v>7.53</v>
      </c>
    </row>
    <row r="38" spans="1:5" ht="15.75" thickBot="1" x14ac:dyDescent="0.3">
      <c r="A38" s="52" t="s">
        <v>39</v>
      </c>
      <c r="B38" s="53" t="s">
        <v>60</v>
      </c>
      <c r="C38" s="54" t="s">
        <v>58</v>
      </c>
      <c r="D38" s="55"/>
      <c r="E38" s="56">
        <f>E37*1.21</f>
        <v>9.1113</v>
      </c>
    </row>
    <row r="39" spans="1:5" x14ac:dyDescent="0.25">
      <c r="A39" s="397"/>
      <c r="B39" s="397"/>
      <c r="C39" s="397"/>
      <c r="D39" s="397"/>
      <c r="E39" s="397"/>
    </row>
    <row r="40" spans="1:5" x14ac:dyDescent="0.25">
      <c r="A40" s="255"/>
      <c r="B40" s="256"/>
      <c r="C40" s="257"/>
      <c r="D40" s="258"/>
      <c r="E40" s="259"/>
    </row>
    <row r="41" spans="1:5" x14ac:dyDescent="0.25">
      <c r="B41" t="s">
        <v>61</v>
      </c>
      <c r="C41" t="s">
        <v>62</v>
      </c>
      <c r="D41" s="57" t="s">
        <v>63</v>
      </c>
    </row>
    <row r="52" spans="1:5" x14ac:dyDescent="0.25">
      <c r="D52" s="1" t="s">
        <v>0</v>
      </c>
      <c r="E52" s="1"/>
    </row>
    <row r="53" spans="1:5" x14ac:dyDescent="0.25">
      <c r="D53" s="387" t="s">
        <v>1</v>
      </c>
      <c r="E53" s="387"/>
    </row>
    <row r="54" spans="1:5" x14ac:dyDescent="0.25">
      <c r="D54" s="387" t="s">
        <v>2</v>
      </c>
      <c r="E54" s="387"/>
    </row>
    <row r="55" spans="1:5" x14ac:dyDescent="0.25">
      <c r="D55" s="252" t="s">
        <v>3</v>
      </c>
      <c r="E55" s="3"/>
    </row>
    <row r="56" spans="1:5" x14ac:dyDescent="0.25">
      <c r="A56" s="4"/>
      <c r="B56" s="4"/>
      <c r="E56" s="4"/>
    </row>
    <row r="57" spans="1:5" x14ac:dyDescent="0.25">
      <c r="A57" s="4" t="s">
        <v>4</v>
      </c>
      <c r="B57" s="4"/>
      <c r="D57" s="4" t="s">
        <v>5</v>
      </c>
    </row>
    <row r="58" spans="1:5" x14ac:dyDescent="0.25">
      <c r="A58" s="4" t="s">
        <v>6</v>
      </c>
      <c r="B58" s="4"/>
      <c r="D58" s="4" t="s">
        <v>220</v>
      </c>
    </row>
    <row r="59" spans="1:5" x14ac:dyDescent="0.25">
      <c r="A59" s="4" t="s">
        <v>8</v>
      </c>
      <c r="B59" s="4"/>
      <c r="D59" s="4" t="s">
        <v>9</v>
      </c>
    </row>
    <row r="60" spans="1:5" x14ac:dyDescent="0.25">
      <c r="A60" s="4" t="s">
        <v>10</v>
      </c>
      <c r="B60" s="4"/>
      <c r="D60" s="4" t="s">
        <v>11</v>
      </c>
    </row>
    <row r="61" spans="1:5" x14ac:dyDescent="0.25">
      <c r="A61" s="4" t="s">
        <v>12</v>
      </c>
      <c r="B61" s="4"/>
      <c r="D61" s="4" t="s">
        <v>13</v>
      </c>
    </row>
    <row r="62" spans="1:5" x14ac:dyDescent="0.25">
      <c r="A62" s="4" t="s">
        <v>14</v>
      </c>
      <c r="B62" s="4"/>
      <c r="D62" s="4"/>
    </row>
    <row r="63" spans="1:5" x14ac:dyDescent="0.25">
      <c r="A63" s="4"/>
      <c r="B63" s="4"/>
      <c r="D63" s="4"/>
    </row>
    <row r="64" spans="1:5" ht="15.75" x14ac:dyDescent="0.25">
      <c r="A64" s="5"/>
      <c r="B64" s="5" t="s">
        <v>221</v>
      </c>
      <c r="C64" s="5"/>
      <c r="D64" s="5"/>
      <c r="E64" s="5"/>
    </row>
    <row r="65" spans="1:5" x14ac:dyDescent="0.25">
      <c r="A65" s="6"/>
      <c r="B65" s="6"/>
      <c r="C65" s="7" t="s">
        <v>192</v>
      </c>
      <c r="D65" s="8"/>
      <c r="E65" s="6"/>
    </row>
    <row r="66" spans="1:5" x14ac:dyDescent="0.25">
      <c r="C66" s="9" t="s">
        <v>17</v>
      </c>
    </row>
    <row r="67" spans="1:5" x14ac:dyDescent="0.25">
      <c r="A67" s="10" t="s">
        <v>18</v>
      </c>
      <c r="B67" s="11"/>
      <c r="C67" s="11"/>
      <c r="D67" s="11"/>
      <c r="E67" s="12"/>
    </row>
    <row r="68" spans="1:5" x14ac:dyDescent="0.25">
      <c r="A68" s="13" t="s">
        <v>19</v>
      </c>
      <c r="B68" s="14"/>
      <c r="C68" s="14"/>
      <c r="D68" s="14"/>
      <c r="E68" s="15"/>
    </row>
    <row r="69" spans="1:5" x14ac:dyDescent="0.25">
      <c r="A69" s="13"/>
      <c r="B69" s="14"/>
      <c r="C69" s="14"/>
      <c r="D69" s="14"/>
      <c r="E69" s="15"/>
    </row>
    <row r="70" spans="1:5" x14ac:dyDescent="0.25">
      <c r="A70" s="14" t="s">
        <v>20</v>
      </c>
      <c r="B70" s="14"/>
    </row>
    <row r="71" spans="1:5" ht="15.75" thickBot="1" x14ac:dyDescent="0.3">
      <c r="A71" s="398" t="s">
        <v>21</v>
      </c>
      <c r="B71" s="398"/>
      <c r="C71" s="398"/>
      <c r="D71" s="398"/>
      <c r="E71" s="398"/>
    </row>
    <row r="72" spans="1:5" ht="15.75" thickBot="1" x14ac:dyDescent="0.3">
      <c r="A72" s="16" t="s">
        <v>22</v>
      </c>
      <c r="B72" s="17" t="s">
        <v>23</v>
      </c>
      <c r="C72" s="17" t="s">
        <v>24</v>
      </c>
      <c r="D72" s="17" t="s">
        <v>25</v>
      </c>
      <c r="E72" s="18" t="s">
        <v>26</v>
      </c>
    </row>
    <row r="73" spans="1:5" x14ac:dyDescent="0.25">
      <c r="A73" s="19" t="s">
        <v>27</v>
      </c>
      <c r="B73" s="399" t="s">
        <v>28</v>
      </c>
      <c r="C73" s="400"/>
      <c r="D73" s="401"/>
      <c r="E73" s="402"/>
    </row>
    <row r="74" spans="1:5" x14ac:dyDescent="0.25">
      <c r="A74" s="20" t="s">
        <v>29</v>
      </c>
      <c r="B74" s="21" t="s">
        <v>30</v>
      </c>
      <c r="C74" s="22" t="s">
        <v>31</v>
      </c>
      <c r="D74" s="23" t="s">
        <v>32</v>
      </c>
      <c r="E74" s="24">
        <v>0.2</v>
      </c>
    </row>
    <row r="75" spans="1:5" x14ac:dyDescent="0.25">
      <c r="A75" s="25" t="s">
        <v>33</v>
      </c>
      <c r="B75" s="26" t="s">
        <v>34</v>
      </c>
      <c r="C75" s="22" t="s">
        <v>31</v>
      </c>
      <c r="D75" s="27" t="s">
        <v>35</v>
      </c>
      <c r="E75" s="24">
        <f>ROUND(51.85*E76/100,2)+ROUND(1.017*E77,2)+ROUND(0.034*E78,2)</f>
        <v>7.43</v>
      </c>
    </row>
    <row r="76" spans="1:5" x14ac:dyDescent="0.25">
      <c r="A76" s="28" t="s">
        <v>36</v>
      </c>
      <c r="B76" s="29" t="s">
        <v>37</v>
      </c>
      <c r="C76" s="30" t="s">
        <v>38</v>
      </c>
      <c r="D76" s="31"/>
      <c r="E76" s="32">
        <v>8.5399999999999991</v>
      </c>
    </row>
    <row r="77" spans="1:5" x14ac:dyDescent="0.25">
      <c r="A77" s="33" t="s">
        <v>39</v>
      </c>
      <c r="B77" s="34" t="s">
        <v>40</v>
      </c>
      <c r="C77" s="35" t="s">
        <v>41</v>
      </c>
      <c r="D77" s="35" t="s">
        <v>42</v>
      </c>
      <c r="E77" s="36">
        <v>2.82</v>
      </c>
    </row>
    <row r="78" spans="1:5" x14ac:dyDescent="0.25">
      <c r="A78" s="37" t="s">
        <v>43</v>
      </c>
      <c r="B78" s="38" t="s">
        <v>44</v>
      </c>
      <c r="C78" s="35" t="s">
        <v>41</v>
      </c>
      <c r="D78" s="39" t="s">
        <v>45</v>
      </c>
      <c r="E78" s="40">
        <v>3.78</v>
      </c>
    </row>
    <row r="79" spans="1:5" x14ac:dyDescent="0.25">
      <c r="A79" s="41" t="s">
        <v>46</v>
      </c>
      <c r="B79" s="42" t="s">
        <v>47</v>
      </c>
      <c r="C79" s="35" t="s">
        <v>41</v>
      </c>
      <c r="D79" s="23" t="s">
        <v>48</v>
      </c>
      <c r="E79" s="43">
        <f>E74+E75</f>
        <v>7.63</v>
      </c>
    </row>
    <row r="80" spans="1:5" x14ac:dyDescent="0.25">
      <c r="A80" s="41" t="s">
        <v>49</v>
      </c>
      <c r="B80" s="44" t="s">
        <v>50</v>
      </c>
      <c r="C80" s="35" t="s">
        <v>41</v>
      </c>
      <c r="D80" s="34"/>
      <c r="E80" s="45">
        <f>E79*1.09</f>
        <v>8.3167000000000009</v>
      </c>
    </row>
    <row r="81" spans="1:5" x14ac:dyDescent="0.25">
      <c r="A81" s="41" t="s">
        <v>51</v>
      </c>
      <c r="B81" s="44" t="s">
        <v>52</v>
      </c>
      <c r="C81" s="35" t="s">
        <v>41</v>
      </c>
      <c r="D81" s="29"/>
      <c r="E81" s="46">
        <v>7.66</v>
      </c>
    </row>
    <row r="82" spans="1:5" x14ac:dyDescent="0.25">
      <c r="A82" s="47" t="s">
        <v>53</v>
      </c>
      <c r="B82" s="34" t="s">
        <v>54</v>
      </c>
      <c r="C82" s="48" t="s">
        <v>55</v>
      </c>
      <c r="D82" s="34"/>
      <c r="E82" s="49">
        <f>(E79/E81)*100-100</f>
        <v>-0.39164490861620038</v>
      </c>
    </row>
    <row r="83" spans="1:5" x14ac:dyDescent="0.25">
      <c r="A83" s="19" t="s">
        <v>56</v>
      </c>
      <c r="B83" s="399" t="s">
        <v>57</v>
      </c>
      <c r="C83" s="400"/>
      <c r="D83" s="401"/>
      <c r="E83" s="402"/>
    </row>
    <row r="84" spans="1:5" x14ac:dyDescent="0.25">
      <c r="A84" s="20" t="s">
        <v>29</v>
      </c>
      <c r="B84" s="21" t="s">
        <v>30</v>
      </c>
      <c r="C84" s="22" t="s">
        <v>58</v>
      </c>
      <c r="D84" s="23" t="s">
        <v>32</v>
      </c>
      <c r="E84" s="50">
        <v>0.2</v>
      </c>
    </row>
    <row r="85" spans="1:5" x14ac:dyDescent="0.25">
      <c r="A85" s="20" t="s">
        <v>33</v>
      </c>
      <c r="B85" s="51" t="s">
        <v>34</v>
      </c>
      <c r="C85" s="22" t="s">
        <v>58</v>
      </c>
      <c r="D85" s="23" t="s">
        <v>59</v>
      </c>
      <c r="E85" s="24">
        <f>51*E76/100+1*E77+0.034*E78</f>
        <v>7.3039199999999997</v>
      </c>
    </row>
    <row r="86" spans="1:5" x14ac:dyDescent="0.25">
      <c r="A86" s="41" t="s">
        <v>36</v>
      </c>
      <c r="B86" s="42" t="s">
        <v>47</v>
      </c>
      <c r="C86" s="22" t="s">
        <v>58</v>
      </c>
      <c r="D86" s="23" t="s">
        <v>48</v>
      </c>
      <c r="E86" s="43">
        <f>ROUND(E84+E85,2)</f>
        <v>7.5</v>
      </c>
    </row>
    <row r="87" spans="1:5" ht="15.75" thickBot="1" x14ac:dyDescent="0.3">
      <c r="A87" s="52" t="s">
        <v>39</v>
      </c>
      <c r="B87" s="53" t="s">
        <v>60</v>
      </c>
      <c r="C87" s="54" t="s">
        <v>58</v>
      </c>
      <c r="D87" s="55"/>
      <c r="E87" s="56">
        <f>E86*1.21</f>
        <v>9.0749999999999993</v>
      </c>
    </row>
    <row r="88" spans="1:5" x14ac:dyDescent="0.25">
      <c r="A88" s="397"/>
      <c r="B88" s="397"/>
      <c r="C88" s="397"/>
      <c r="D88" s="397"/>
      <c r="E88" s="397"/>
    </row>
    <row r="89" spans="1:5" x14ac:dyDescent="0.25">
      <c r="A89" s="255"/>
      <c r="B89" s="256"/>
      <c r="C89" s="257"/>
      <c r="D89" s="258"/>
      <c r="E89" s="259"/>
    </row>
    <row r="90" spans="1:5" x14ac:dyDescent="0.25">
      <c r="B90" t="s">
        <v>61</v>
      </c>
      <c r="C90" t="s">
        <v>62</v>
      </c>
      <c r="D90" s="57" t="s">
        <v>63</v>
      </c>
    </row>
    <row r="102" spans="1:5" x14ac:dyDescent="0.25">
      <c r="D102" s="1" t="s">
        <v>0</v>
      </c>
      <c r="E102" s="1"/>
    </row>
    <row r="103" spans="1:5" x14ac:dyDescent="0.25">
      <c r="D103" s="387" t="s">
        <v>1</v>
      </c>
      <c r="E103" s="387"/>
    </row>
    <row r="104" spans="1:5" x14ac:dyDescent="0.25">
      <c r="D104" s="387" t="s">
        <v>2</v>
      </c>
      <c r="E104" s="387"/>
    </row>
    <row r="105" spans="1:5" x14ac:dyDescent="0.25">
      <c r="D105" s="252" t="s">
        <v>3</v>
      </c>
      <c r="E105" s="3"/>
    </row>
    <row r="106" spans="1:5" x14ac:dyDescent="0.25">
      <c r="A106" s="4"/>
      <c r="B106" s="4"/>
      <c r="E106" s="4"/>
    </row>
    <row r="107" spans="1:5" x14ac:dyDescent="0.25">
      <c r="A107" s="4" t="s">
        <v>4</v>
      </c>
      <c r="B107" s="4"/>
      <c r="D107" s="4" t="s">
        <v>5</v>
      </c>
    </row>
    <row r="108" spans="1:5" x14ac:dyDescent="0.25">
      <c r="A108" s="4" t="s">
        <v>6</v>
      </c>
      <c r="B108" s="4"/>
      <c r="D108" s="4" t="s">
        <v>7</v>
      </c>
    </row>
    <row r="109" spans="1:5" x14ac:dyDescent="0.25">
      <c r="A109" s="4" t="s">
        <v>8</v>
      </c>
      <c r="B109" s="4"/>
      <c r="D109" s="4" t="s">
        <v>9</v>
      </c>
    </row>
    <row r="110" spans="1:5" x14ac:dyDescent="0.25">
      <c r="A110" s="4" t="s">
        <v>10</v>
      </c>
      <c r="B110" s="4"/>
      <c r="D110" s="4" t="s">
        <v>11</v>
      </c>
    </row>
    <row r="111" spans="1:5" x14ac:dyDescent="0.25">
      <c r="A111" s="4" t="s">
        <v>12</v>
      </c>
      <c r="B111" s="4"/>
      <c r="D111" s="4" t="s">
        <v>13</v>
      </c>
    </row>
    <row r="112" spans="1:5" x14ac:dyDescent="0.25">
      <c r="A112" s="4" t="s">
        <v>14</v>
      </c>
      <c r="B112" s="4"/>
      <c r="D112" s="4"/>
    </row>
    <row r="113" spans="1:5" x14ac:dyDescent="0.25">
      <c r="A113" s="4"/>
      <c r="B113" s="4"/>
      <c r="D113" s="4"/>
    </row>
    <row r="114" spans="1:5" ht="15.75" x14ac:dyDescent="0.25">
      <c r="A114" s="5"/>
      <c r="B114" s="5" t="s">
        <v>219</v>
      </c>
      <c r="C114" s="5"/>
      <c r="D114" s="5"/>
      <c r="E114" s="5"/>
    </row>
    <row r="115" spans="1:5" x14ac:dyDescent="0.25">
      <c r="A115" s="6"/>
      <c r="B115" s="6"/>
      <c r="C115" s="7" t="s">
        <v>212</v>
      </c>
      <c r="D115" s="8"/>
      <c r="E115" s="6"/>
    </row>
    <row r="116" spans="1:5" x14ac:dyDescent="0.25">
      <c r="C116" s="9" t="s">
        <v>17</v>
      </c>
    </row>
    <row r="117" spans="1:5" x14ac:dyDescent="0.25">
      <c r="A117" s="10" t="s">
        <v>18</v>
      </c>
      <c r="B117" s="11"/>
      <c r="C117" s="11"/>
      <c r="D117" s="11"/>
      <c r="E117" s="12"/>
    </row>
    <row r="118" spans="1:5" x14ac:dyDescent="0.25">
      <c r="A118" s="13" t="s">
        <v>19</v>
      </c>
      <c r="B118" s="14"/>
      <c r="C118" s="14"/>
      <c r="D118" s="14"/>
      <c r="E118" s="15"/>
    </row>
    <row r="119" spans="1:5" x14ac:dyDescent="0.25">
      <c r="A119" s="13"/>
      <c r="B119" s="14"/>
      <c r="C119" s="14"/>
      <c r="D119" s="14"/>
      <c r="E119" s="15"/>
    </row>
    <row r="120" spans="1:5" x14ac:dyDescent="0.25">
      <c r="A120" s="14" t="s">
        <v>20</v>
      </c>
      <c r="B120" s="14"/>
    </row>
    <row r="121" spans="1:5" ht="15.75" thickBot="1" x14ac:dyDescent="0.3">
      <c r="A121" s="398" t="s">
        <v>21</v>
      </c>
      <c r="B121" s="398"/>
      <c r="C121" s="398"/>
      <c r="D121" s="398"/>
      <c r="E121" s="398"/>
    </row>
    <row r="122" spans="1:5" ht="15.75" thickBot="1" x14ac:dyDescent="0.3">
      <c r="A122" s="16" t="s">
        <v>22</v>
      </c>
      <c r="B122" s="17" t="s">
        <v>23</v>
      </c>
      <c r="C122" s="17" t="s">
        <v>24</v>
      </c>
      <c r="D122" s="17" t="s">
        <v>25</v>
      </c>
      <c r="E122" s="18" t="s">
        <v>26</v>
      </c>
    </row>
    <row r="123" spans="1:5" x14ac:dyDescent="0.25">
      <c r="A123" s="19" t="s">
        <v>27</v>
      </c>
      <c r="B123" s="399" t="s">
        <v>28</v>
      </c>
      <c r="C123" s="400"/>
      <c r="D123" s="401"/>
      <c r="E123" s="402"/>
    </row>
    <row r="124" spans="1:5" x14ac:dyDescent="0.25">
      <c r="A124" s="20" t="s">
        <v>29</v>
      </c>
      <c r="B124" s="21" t="s">
        <v>30</v>
      </c>
      <c r="C124" s="22" t="s">
        <v>31</v>
      </c>
      <c r="D124" s="23" t="s">
        <v>32</v>
      </c>
      <c r="E124" s="24">
        <v>0.2</v>
      </c>
    </row>
    <row r="125" spans="1:5" x14ac:dyDescent="0.25">
      <c r="A125" s="25" t="s">
        <v>33</v>
      </c>
      <c r="B125" s="26" t="s">
        <v>34</v>
      </c>
      <c r="C125" s="22" t="s">
        <v>31</v>
      </c>
      <c r="D125" s="27" t="s">
        <v>35</v>
      </c>
      <c r="E125" s="24">
        <v>6.03</v>
      </c>
    </row>
    <row r="126" spans="1:5" x14ac:dyDescent="0.25">
      <c r="A126" s="28" t="s">
        <v>36</v>
      </c>
      <c r="B126" s="29" t="s">
        <v>37</v>
      </c>
      <c r="C126" s="30" t="s">
        <v>38</v>
      </c>
      <c r="D126" s="31"/>
      <c r="E126" s="32">
        <v>5.85</v>
      </c>
    </row>
    <row r="127" spans="1:5" x14ac:dyDescent="0.25">
      <c r="A127" s="33" t="s">
        <v>39</v>
      </c>
      <c r="B127" s="34" t="s">
        <v>40</v>
      </c>
      <c r="C127" s="35" t="s">
        <v>41</v>
      </c>
      <c r="D127" s="35" t="s">
        <v>42</v>
      </c>
      <c r="E127" s="36">
        <v>2.82</v>
      </c>
    </row>
    <row r="128" spans="1:5" x14ac:dyDescent="0.25">
      <c r="A128" s="37" t="s">
        <v>43</v>
      </c>
      <c r="B128" s="38" t="s">
        <v>44</v>
      </c>
      <c r="C128" s="35" t="s">
        <v>41</v>
      </c>
      <c r="D128" s="39" t="s">
        <v>45</v>
      </c>
      <c r="E128" s="40">
        <v>3.78</v>
      </c>
    </row>
    <row r="129" spans="1:5" x14ac:dyDescent="0.25">
      <c r="A129" s="41" t="s">
        <v>46</v>
      </c>
      <c r="B129" s="42" t="s">
        <v>47</v>
      </c>
      <c r="C129" s="35" t="s">
        <v>41</v>
      </c>
      <c r="D129" s="23" t="s">
        <v>48</v>
      </c>
      <c r="E129" s="43">
        <v>6.23</v>
      </c>
    </row>
    <row r="130" spans="1:5" x14ac:dyDescent="0.25">
      <c r="A130" s="41" t="s">
        <v>49</v>
      </c>
      <c r="B130" s="44" t="s">
        <v>50</v>
      </c>
      <c r="C130" s="35" t="s">
        <v>41</v>
      </c>
      <c r="D130" s="34"/>
      <c r="E130" s="45">
        <v>6.7907000000000011</v>
      </c>
    </row>
    <row r="131" spans="1:5" x14ac:dyDescent="0.25">
      <c r="A131" s="41" t="s">
        <v>51</v>
      </c>
      <c r="B131" s="44" t="s">
        <v>52</v>
      </c>
      <c r="C131" s="35" t="s">
        <v>41</v>
      </c>
      <c r="D131" s="29"/>
      <c r="E131" s="46">
        <v>7.63</v>
      </c>
    </row>
    <row r="132" spans="1:5" x14ac:dyDescent="0.25">
      <c r="A132" s="47" t="s">
        <v>53</v>
      </c>
      <c r="B132" s="34" t="s">
        <v>54</v>
      </c>
      <c r="C132" s="48" t="s">
        <v>55</v>
      </c>
      <c r="D132" s="34"/>
      <c r="E132" s="49">
        <v>-18.348623853210995</v>
      </c>
    </row>
    <row r="133" spans="1:5" x14ac:dyDescent="0.25">
      <c r="A133" s="19" t="s">
        <v>56</v>
      </c>
      <c r="B133" s="399" t="s">
        <v>57</v>
      </c>
      <c r="C133" s="400"/>
      <c r="D133" s="401"/>
      <c r="E133" s="402"/>
    </row>
    <row r="134" spans="1:5" x14ac:dyDescent="0.25">
      <c r="A134" s="20" t="s">
        <v>29</v>
      </c>
      <c r="B134" s="21" t="s">
        <v>30</v>
      </c>
      <c r="C134" s="22" t="s">
        <v>58</v>
      </c>
      <c r="D134" s="23" t="s">
        <v>32</v>
      </c>
      <c r="E134" s="50">
        <v>0.2</v>
      </c>
    </row>
    <row r="135" spans="1:5" x14ac:dyDescent="0.25">
      <c r="A135" s="20" t="s">
        <v>33</v>
      </c>
      <c r="B135" s="51" t="s">
        <v>34</v>
      </c>
      <c r="C135" s="22" t="s">
        <v>58</v>
      </c>
      <c r="D135" s="23" t="s">
        <v>59</v>
      </c>
      <c r="E135" s="24">
        <v>5.9320199999999996</v>
      </c>
    </row>
    <row r="136" spans="1:5" x14ac:dyDescent="0.25">
      <c r="A136" s="41" t="s">
        <v>36</v>
      </c>
      <c r="B136" s="42" t="s">
        <v>47</v>
      </c>
      <c r="C136" s="22" t="s">
        <v>58</v>
      </c>
      <c r="D136" s="23" t="s">
        <v>48</v>
      </c>
      <c r="E136" s="43">
        <v>6.13</v>
      </c>
    </row>
    <row r="137" spans="1:5" ht="15.75" thickBot="1" x14ac:dyDescent="0.3">
      <c r="A137" s="52" t="s">
        <v>39</v>
      </c>
      <c r="B137" s="53" t="s">
        <v>60</v>
      </c>
      <c r="C137" s="54" t="s">
        <v>58</v>
      </c>
      <c r="D137" s="55"/>
      <c r="E137" s="56">
        <v>7.4173</v>
      </c>
    </row>
    <row r="138" spans="1:5" x14ac:dyDescent="0.25">
      <c r="A138" s="397"/>
      <c r="B138" s="397"/>
      <c r="C138" s="397"/>
      <c r="D138" s="397"/>
      <c r="E138" s="397"/>
    </row>
    <row r="139" spans="1:5" x14ac:dyDescent="0.25">
      <c r="A139" s="255"/>
      <c r="B139" s="256"/>
      <c r="C139" s="257"/>
      <c r="D139" s="258"/>
      <c r="E139" s="259"/>
    </row>
    <row r="140" spans="1:5" x14ac:dyDescent="0.25">
      <c r="B140" t="s">
        <v>61</v>
      </c>
      <c r="C140" t="s">
        <v>62</v>
      </c>
      <c r="D140" s="57" t="s">
        <v>63</v>
      </c>
    </row>
    <row r="149" spans="1:5" x14ac:dyDescent="0.25">
      <c r="A149" s="4" t="s">
        <v>6</v>
      </c>
      <c r="B149" s="4"/>
      <c r="D149" s="4" t="s">
        <v>7</v>
      </c>
    </row>
    <row r="150" spans="1:5" x14ac:dyDescent="0.25">
      <c r="A150" s="4" t="s">
        <v>8</v>
      </c>
      <c r="B150" s="4"/>
      <c r="D150" s="4" t="s">
        <v>9</v>
      </c>
    </row>
    <row r="151" spans="1:5" x14ac:dyDescent="0.25">
      <c r="A151" s="4" t="s">
        <v>10</v>
      </c>
      <c r="B151" s="4"/>
      <c r="D151" s="4" t="s">
        <v>11</v>
      </c>
    </row>
    <row r="152" spans="1:5" x14ac:dyDescent="0.25">
      <c r="A152" s="4" t="s">
        <v>12</v>
      </c>
      <c r="B152" s="4"/>
      <c r="D152" s="4" t="s">
        <v>13</v>
      </c>
    </row>
    <row r="153" spans="1:5" x14ac:dyDescent="0.25">
      <c r="A153" s="4" t="s">
        <v>14</v>
      </c>
      <c r="B153" s="4"/>
      <c r="D153" s="4"/>
    </row>
    <row r="154" spans="1:5" x14ac:dyDescent="0.25">
      <c r="A154" s="4"/>
      <c r="B154" s="4"/>
      <c r="D154" s="4"/>
    </row>
    <row r="155" spans="1:5" ht="15.75" x14ac:dyDescent="0.25">
      <c r="A155" s="5"/>
      <c r="B155" s="5" t="s">
        <v>218</v>
      </c>
      <c r="C155" s="5"/>
      <c r="D155" s="5"/>
      <c r="E155" s="5"/>
    </row>
    <row r="156" spans="1:5" x14ac:dyDescent="0.25">
      <c r="A156" s="6"/>
      <c r="B156" s="6"/>
      <c r="C156" s="7" t="s">
        <v>214</v>
      </c>
      <c r="D156" s="8"/>
      <c r="E156" s="6"/>
    </row>
    <row r="157" spans="1:5" x14ac:dyDescent="0.25">
      <c r="C157" s="9" t="s">
        <v>17</v>
      </c>
    </row>
    <row r="158" spans="1:5" x14ac:dyDescent="0.25">
      <c r="A158" s="10" t="s">
        <v>18</v>
      </c>
      <c r="B158" s="11"/>
      <c r="C158" s="11"/>
      <c r="D158" s="11"/>
      <c r="E158" s="12"/>
    </row>
    <row r="159" spans="1:5" x14ac:dyDescent="0.25">
      <c r="A159" s="13" t="s">
        <v>19</v>
      </c>
      <c r="B159" s="14"/>
      <c r="C159" s="14"/>
      <c r="D159" s="14"/>
      <c r="E159" s="15"/>
    </row>
    <row r="160" spans="1:5" x14ac:dyDescent="0.25">
      <c r="A160" s="13"/>
      <c r="B160" s="14"/>
      <c r="C160" s="14"/>
      <c r="D160" s="14"/>
      <c r="E160" s="15"/>
    </row>
    <row r="161" spans="1:5" x14ac:dyDescent="0.25">
      <c r="A161" s="14" t="s">
        <v>20</v>
      </c>
      <c r="B161" s="14"/>
    </row>
    <row r="162" spans="1:5" ht="15.75" thickBot="1" x14ac:dyDescent="0.3">
      <c r="A162" s="398" t="s">
        <v>21</v>
      </c>
      <c r="B162" s="398"/>
      <c r="C162" s="398"/>
      <c r="D162" s="398"/>
      <c r="E162" s="398"/>
    </row>
    <row r="163" spans="1:5" ht="15.75" thickBot="1" x14ac:dyDescent="0.3">
      <c r="A163" s="16" t="s">
        <v>22</v>
      </c>
      <c r="B163" s="17" t="s">
        <v>23</v>
      </c>
      <c r="C163" s="17" t="s">
        <v>24</v>
      </c>
      <c r="D163" s="17" t="s">
        <v>25</v>
      </c>
      <c r="E163" s="18" t="s">
        <v>26</v>
      </c>
    </row>
    <row r="164" spans="1:5" x14ac:dyDescent="0.25">
      <c r="A164" s="19" t="s">
        <v>27</v>
      </c>
      <c r="B164" s="399" t="s">
        <v>28</v>
      </c>
      <c r="C164" s="400"/>
      <c r="D164" s="401"/>
      <c r="E164" s="402"/>
    </row>
    <row r="165" spans="1:5" x14ac:dyDescent="0.25">
      <c r="A165" s="20" t="s">
        <v>29</v>
      </c>
      <c r="B165" s="21" t="s">
        <v>30</v>
      </c>
      <c r="C165" s="22" t="s">
        <v>31</v>
      </c>
      <c r="D165" s="23" t="s">
        <v>32</v>
      </c>
      <c r="E165" s="24">
        <v>0.2</v>
      </c>
    </row>
    <row r="166" spans="1:5" x14ac:dyDescent="0.25">
      <c r="A166" s="25" t="s">
        <v>33</v>
      </c>
      <c r="B166" s="26" t="s">
        <v>34</v>
      </c>
      <c r="C166" s="22" t="s">
        <v>31</v>
      </c>
      <c r="D166" s="27" t="s">
        <v>35</v>
      </c>
      <c r="E166" s="24">
        <v>6.1499999999999995</v>
      </c>
    </row>
    <row r="167" spans="1:5" x14ac:dyDescent="0.25">
      <c r="A167" s="28" t="s">
        <v>36</v>
      </c>
      <c r="B167" s="29" t="s">
        <v>37</v>
      </c>
      <c r="C167" s="30" t="s">
        <v>38</v>
      </c>
      <c r="D167" s="31"/>
      <c r="E167" s="32">
        <v>6.07</v>
      </c>
    </row>
    <row r="168" spans="1:5" x14ac:dyDescent="0.25">
      <c r="A168" s="33" t="s">
        <v>39</v>
      </c>
      <c r="B168" s="34" t="s">
        <v>40</v>
      </c>
      <c r="C168" s="35" t="s">
        <v>41</v>
      </c>
      <c r="D168" s="35" t="s">
        <v>42</v>
      </c>
      <c r="E168" s="36">
        <v>2.82</v>
      </c>
    </row>
    <row r="169" spans="1:5" x14ac:dyDescent="0.25">
      <c r="A169" s="37" t="s">
        <v>43</v>
      </c>
      <c r="B169" s="38" t="s">
        <v>44</v>
      </c>
      <c r="C169" s="35" t="s">
        <v>41</v>
      </c>
      <c r="D169" s="39" t="s">
        <v>45</v>
      </c>
      <c r="E169" s="40">
        <v>3.78</v>
      </c>
    </row>
    <row r="170" spans="1:5" x14ac:dyDescent="0.25">
      <c r="A170" s="41" t="s">
        <v>46</v>
      </c>
      <c r="B170" s="42" t="s">
        <v>47</v>
      </c>
      <c r="C170" s="35" t="s">
        <v>41</v>
      </c>
      <c r="D170" s="23" t="s">
        <v>48</v>
      </c>
      <c r="E170" s="43">
        <v>6.35</v>
      </c>
    </row>
    <row r="171" spans="1:5" x14ac:dyDescent="0.25">
      <c r="A171" s="41" t="s">
        <v>49</v>
      </c>
      <c r="B171" s="44" t="s">
        <v>50</v>
      </c>
      <c r="C171" s="35" t="s">
        <v>41</v>
      </c>
      <c r="D171" s="34"/>
      <c r="E171" s="45">
        <v>6.9215</v>
      </c>
    </row>
    <row r="172" spans="1:5" x14ac:dyDescent="0.25">
      <c r="A172" s="41" t="s">
        <v>51</v>
      </c>
      <c r="B172" s="44" t="s">
        <v>52</v>
      </c>
      <c r="C172" s="35" t="s">
        <v>41</v>
      </c>
      <c r="D172" s="29"/>
      <c r="E172" s="46">
        <v>6.23</v>
      </c>
    </row>
    <row r="173" spans="1:5" x14ac:dyDescent="0.25">
      <c r="A173" s="47" t="s">
        <v>53</v>
      </c>
      <c r="B173" s="34" t="s">
        <v>54</v>
      </c>
      <c r="C173" s="48" t="s">
        <v>55</v>
      </c>
      <c r="D173" s="34"/>
      <c r="E173" s="49">
        <v>1.9261637239165168</v>
      </c>
    </row>
    <row r="174" spans="1:5" x14ac:dyDescent="0.25">
      <c r="A174" s="19" t="s">
        <v>56</v>
      </c>
      <c r="B174" s="399" t="s">
        <v>57</v>
      </c>
      <c r="C174" s="400"/>
      <c r="D174" s="401"/>
      <c r="E174" s="402"/>
    </row>
    <row r="175" spans="1:5" x14ac:dyDescent="0.25">
      <c r="A175" s="20" t="s">
        <v>29</v>
      </c>
      <c r="B175" s="21" t="s">
        <v>30</v>
      </c>
      <c r="C175" s="22" t="s">
        <v>58</v>
      </c>
      <c r="D175" s="23" t="s">
        <v>32</v>
      </c>
      <c r="E175" s="50">
        <v>0.2</v>
      </c>
    </row>
    <row r="176" spans="1:5" x14ac:dyDescent="0.25">
      <c r="A176" s="20" t="s">
        <v>33</v>
      </c>
      <c r="B176" s="51" t="s">
        <v>34</v>
      </c>
      <c r="C176" s="22" t="s">
        <v>58</v>
      </c>
      <c r="D176" s="23" t="s">
        <v>59</v>
      </c>
      <c r="E176" s="24">
        <v>6.0442199999999993</v>
      </c>
    </row>
    <row r="177" spans="1:5" x14ac:dyDescent="0.25">
      <c r="A177" s="41" t="s">
        <v>36</v>
      </c>
      <c r="B177" s="42" t="s">
        <v>47</v>
      </c>
      <c r="C177" s="22" t="s">
        <v>58</v>
      </c>
      <c r="D177" s="23" t="s">
        <v>48</v>
      </c>
      <c r="E177" s="43">
        <v>6.24</v>
      </c>
    </row>
    <row r="178" spans="1:5" ht="15.75" thickBot="1" x14ac:dyDescent="0.3">
      <c r="A178" s="52" t="s">
        <v>39</v>
      </c>
      <c r="B178" s="53" t="s">
        <v>60</v>
      </c>
      <c r="C178" s="54" t="s">
        <v>58</v>
      </c>
      <c r="D178" s="55"/>
      <c r="E178" s="56">
        <v>7.5503999999999998</v>
      </c>
    </row>
    <row r="179" spans="1:5" x14ac:dyDescent="0.25">
      <c r="A179" s="397"/>
      <c r="B179" s="397"/>
      <c r="C179" s="397"/>
      <c r="D179" s="397"/>
      <c r="E179" s="397"/>
    </row>
    <row r="180" spans="1:5" x14ac:dyDescent="0.25">
      <c r="A180" s="255"/>
      <c r="B180" s="256"/>
      <c r="C180" s="257"/>
      <c r="D180" s="258"/>
      <c r="E180" s="259"/>
    </row>
    <row r="181" spans="1:5" x14ac:dyDescent="0.25">
      <c r="B181" t="s">
        <v>61</v>
      </c>
      <c r="C181" t="s">
        <v>62</v>
      </c>
      <c r="D181" s="57" t="s">
        <v>63</v>
      </c>
    </row>
    <row r="189" spans="1:5" x14ac:dyDescent="0.25">
      <c r="D189" s="1" t="s">
        <v>0</v>
      </c>
      <c r="E189" s="1"/>
    </row>
    <row r="190" spans="1:5" x14ac:dyDescent="0.25">
      <c r="D190" s="387" t="s">
        <v>1</v>
      </c>
      <c r="E190" s="387"/>
    </row>
    <row r="191" spans="1:5" x14ac:dyDescent="0.25">
      <c r="D191" s="387" t="s">
        <v>2</v>
      </c>
      <c r="E191" s="387"/>
    </row>
    <row r="192" spans="1:5" x14ac:dyDescent="0.25">
      <c r="D192" s="252" t="s">
        <v>3</v>
      </c>
      <c r="E192" s="3"/>
    </row>
    <row r="193" spans="1:5" x14ac:dyDescent="0.25">
      <c r="A193" s="4"/>
      <c r="B193" s="4"/>
      <c r="E193" s="4"/>
    </row>
    <row r="194" spans="1:5" x14ac:dyDescent="0.25">
      <c r="A194" s="4" t="s">
        <v>4</v>
      </c>
      <c r="B194" s="4"/>
      <c r="D194" s="4" t="s">
        <v>5</v>
      </c>
    </row>
    <row r="195" spans="1:5" x14ac:dyDescent="0.25">
      <c r="A195" s="4" t="s">
        <v>6</v>
      </c>
      <c r="B195" s="4"/>
      <c r="D195" s="4" t="s">
        <v>7</v>
      </c>
    </row>
    <row r="196" spans="1:5" x14ac:dyDescent="0.25">
      <c r="A196" s="4" t="s">
        <v>8</v>
      </c>
      <c r="B196" s="4"/>
      <c r="D196" s="4" t="s">
        <v>9</v>
      </c>
    </row>
    <row r="197" spans="1:5" x14ac:dyDescent="0.25">
      <c r="A197" s="4" t="s">
        <v>10</v>
      </c>
      <c r="B197" s="4"/>
      <c r="D197" s="4" t="s">
        <v>11</v>
      </c>
    </row>
    <row r="198" spans="1:5" x14ac:dyDescent="0.25">
      <c r="A198" s="4" t="s">
        <v>12</v>
      </c>
      <c r="B198" s="4"/>
      <c r="D198" s="4" t="s">
        <v>13</v>
      </c>
    </row>
    <row r="199" spans="1:5" x14ac:dyDescent="0.25">
      <c r="A199" s="4" t="s">
        <v>14</v>
      </c>
      <c r="B199" s="4"/>
      <c r="D199" s="4"/>
    </row>
    <row r="200" spans="1:5" x14ac:dyDescent="0.25">
      <c r="A200" s="4"/>
      <c r="B200" s="4"/>
      <c r="D200" s="4"/>
    </row>
    <row r="201" spans="1:5" ht="15.75" x14ac:dyDescent="0.25">
      <c r="A201" s="5"/>
      <c r="B201" s="5" t="s">
        <v>15</v>
      </c>
      <c r="C201" s="5"/>
      <c r="D201" s="5"/>
      <c r="E201" s="5"/>
    </row>
    <row r="202" spans="1:5" x14ac:dyDescent="0.25">
      <c r="A202" s="6"/>
      <c r="B202" s="6"/>
      <c r="C202" s="7" t="s">
        <v>16</v>
      </c>
      <c r="D202" s="8"/>
      <c r="E202" s="6"/>
    </row>
    <row r="203" spans="1:5" x14ac:dyDescent="0.25">
      <c r="C203" s="9" t="s">
        <v>17</v>
      </c>
    </row>
    <row r="204" spans="1:5" x14ac:dyDescent="0.25">
      <c r="A204" s="10" t="s">
        <v>18</v>
      </c>
      <c r="B204" s="11"/>
      <c r="C204" s="11"/>
      <c r="D204" s="11"/>
      <c r="E204" s="12"/>
    </row>
    <row r="205" spans="1:5" x14ac:dyDescent="0.25">
      <c r="A205" s="13" t="s">
        <v>19</v>
      </c>
      <c r="B205" s="14"/>
      <c r="C205" s="14"/>
      <c r="D205" s="14"/>
      <c r="E205" s="15"/>
    </row>
    <row r="206" spans="1:5" x14ac:dyDescent="0.25">
      <c r="A206" s="13"/>
      <c r="B206" s="14"/>
      <c r="C206" s="14"/>
      <c r="D206" s="14"/>
      <c r="E206" s="15"/>
    </row>
    <row r="207" spans="1:5" x14ac:dyDescent="0.25">
      <c r="A207" s="14" t="s">
        <v>20</v>
      </c>
      <c r="B207" s="14"/>
    </row>
    <row r="208" spans="1:5" ht="15.75" thickBot="1" x14ac:dyDescent="0.3">
      <c r="A208" s="398" t="s">
        <v>21</v>
      </c>
      <c r="B208" s="398"/>
      <c r="C208" s="398"/>
      <c r="D208" s="398"/>
      <c r="E208" s="398"/>
    </row>
    <row r="209" spans="1:5" ht="15.75" thickBot="1" x14ac:dyDescent="0.3">
      <c r="A209" s="16" t="s">
        <v>22</v>
      </c>
      <c r="B209" s="17" t="s">
        <v>23</v>
      </c>
      <c r="C209" s="17" t="s">
        <v>24</v>
      </c>
      <c r="D209" s="17" t="s">
        <v>25</v>
      </c>
      <c r="E209" s="18" t="s">
        <v>26</v>
      </c>
    </row>
    <row r="210" spans="1:5" x14ac:dyDescent="0.25">
      <c r="A210" s="19" t="s">
        <v>27</v>
      </c>
      <c r="B210" s="399" t="s">
        <v>28</v>
      </c>
      <c r="C210" s="400"/>
      <c r="D210" s="401"/>
      <c r="E210" s="402"/>
    </row>
    <row r="211" spans="1:5" x14ac:dyDescent="0.25">
      <c r="A211" s="20" t="s">
        <v>29</v>
      </c>
      <c r="B211" s="21" t="s">
        <v>30</v>
      </c>
      <c r="C211" s="22" t="s">
        <v>31</v>
      </c>
      <c r="D211" s="23" t="s">
        <v>32</v>
      </c>
      <c r="E211" s="24">
        <v>0.2</v>
      </c>
    </row>
    <row r="212" spans="1:5" x14ac:dyDescent="0.25">
      <c r="A212" s="25" t="s">
        <v>33</v>
      </c>
      <c r="B212" s="26" t="s">
        <v>34</v>
      </c>
      <c r="C212" s="22" t="s">
        <v>31</v>
      </c>
      <c r="D212" s="27" t="s">
        <v>35</v>
      </c>
      <c r="E212" s="24">
        <v>6.28</v>
      </c>
    </row>
    <row r="213" spans="1:5" x14ac:dyDescent="0.25">
      <c r="A213" s="28" t="s">
        <v>36</v>
      </c>
      <c r="B213" s="29" t="s">
        <v>37</v>
      </c>
      <c r="C213" s="30" t="s">
        <v>38</v>
      </c>
      <c r="D213" s="31"/>
      <c r="E213" s="32">
        <v>6.32</v>
      </c>
    </row>
    <row r="214" spans="1:5" x14ac:dyDescent="0.25">
      <c r="A214" s="33" t="s">
        <v>39</v>
      </c>
      <c r="B214" s="34" t="s">
        <v>40</v>
      </c>
      <c r="C214" s="35" t="s">
        <v>41</v>
      </c>
      <c r="D214" s="35" t="s">
        <v>42</v>
      </c>
      <c r="E214" s="36">
        <v>2.82</v>
      </c>
    </row>
    <row r="215" spans="1:5" x14ac:dyDescent="0.25">
      <c r="A215" s="37" t="s">
        <v>43</v>
      </c>
      <c r="B215" s="38" t="s">
        <v>44</v>
      </c>
      <c r="C215" s="35" t="s">
        <v>41</v>
      </c>
      <c r="D215" s="39" t="s">
        <v>45</v>
      </c>
      <c r="E215" s="40">
        <v>3.78</v>
      </c>
    </row>
    <row r="216" spans="1:5" x14ac:dyDescent="0.25">
      <c r="A216" s="41" t="s">
        <v>46</v>
      </c>
      <c r="B216" s="42" t="s">
        <v>47</v>
      </c>
      <c r="C216" s="35" t="s">
        <v>41</v>
      </c>
      <c r="D216" s="23" t="s">
        <v>48</v>
      </c>
      <c r="E216" s="43">
        <v>6.48</v>
      </c>
    </row>
    <row r="217" spans="1:5" x14ac:dyDescent="0.25">
      <c r="A217" s="41" t="s">
        <v>49</v>
      </c>
      <c r="B217" s="44" t="s">
        <v>50</v>
      </c>
      <c r="C217" s="35" t="s">
        <v>41</v>
      </c>
      <c r="D217" s="34"/>
      <c r="E217" s="45">
        <v>7.063200000000001</v>
      </c>
    </row>
    <row r="218" spans="1:5" x14ac:dyDescent="0.25">
      <c r="A218" s="41" t="s">
        <v>51</v>
      </c>
      <c r="B218" s="44" t="s">
        <v>52</v>
      </c>
      <c r="C218" s="35" t="s">
        <v>41</v>
      </c>
      <c r="D218" s="29"/>
      <c r="E218" s="46">
        <v>6.35</v>
      </c>
    </row>
    <row r="219" spans="1:5" x14ac:dyDescent="0.25">
      <c r="A219" s="47" t="s">
        <v>53</v>
      </c>
      <c r="B219" s="34" t="s">
        <v>54</v>
      </c>
      <c r="C219" s="48" t="s">
        <v>55</v>
      </c>
      <c r="D219" s="34"/>
      <c r="E219" s="49">
        <v>2.0472440944881924</v>
      </c>
    </row>
    <row r="220" spans="1:5" x14ac:dyDescent="0.25">
      <c r="A220" s="19" t="s">
        <v>56</v>
      </c>
      <c r="B220" s="399" t="s">
        <v>57</v>
      </c>
      <c r="C220" s="400"/>
      <c r="D220" s="401"/>
      <c r="E220" s="402"/>
    </row>
    <row r="221" spans="1:5" x14ac:dyDescent="0.25">
      <c r="A221" s="20" t="s">
        <v>29</v>
      </c>
      <c r="B221" s="21" t="s">
        <v>30</v>
      </c>
      <c r="C221" s="22" t="s">
        <v>58</v>
      </c>
      <c r="D221" s="23" t="s">
        <v>32</v>
      </c>
      <c r="E221" s="50">
        <v>0.2</v>
      </c>
    </row>
    <row r="222" spans="1:5" x14ac:dyDescent="0.25">
      <c r="A222" s="20" t="s">
        <v>33</v>
      </c>
      <c r="B222" s="51" t="s">
        <v>34</v>
      </c>
      <c r="C222" s="22" t="s">
        <v>58</v>
      </c>
      <c r="D222" s="23" t="s">
        <v>59</v>
      </c>
      <c r="E222" s="24">
        <v>6.1717199999999997</v>
      </c>
    </row>
    <row r="223" spans="1:5" x14ac:dyDescent="0.25">
      <c r="A223" s="41" t="s">
        <v>36</v>
      </c>
      <c r="B223" s="42" t="s">
        <v>47</v>
      </c>
      <c r="C223" s="22" t="s">
        <v>58</v>
      </c>
      <c r="D223" s="23" t="s">
        <v>48</v>
      </c>
      <c r="E223" s="43">
        <v>6.37</v>
      </c>
    </row>
    <row r="224" spans="1:5" ht="15.75" thickBot="1" x14ac:dyDescent="0.3">
      <c r="A224" s="52" t="s">
        <v>39</v>
      </c>
      <c r="B224" s="53" t="s">
        <v>60</v>
      </c>
      <c r="C224" s="54" t="s">
        <v>58</v>
      </c>
      <c r="D224" s="55"/>
      <c r="E224" s="56">
        <v>7.7077</v>
      </c>
    </row>
    <row r="229" spans="1:5" x14ac:dyDescent="0.25">
      <c r="D229" s="1" t="s">
        <v>0</v>
      </c>
      <c r="E229" s="1"/>
    </row>
    <row r="230" spans="1:5" x14ac:dyDescent="0.25">
      <c r="D230" s="387" t="s">
        <v>1</v>
      </c>
      <c r="E230" s="387"/>
    </row>
    <row r="231" spans="1:5" x14ac:dyDescent="0.25">
      <c r="D231" s="387" t="s">
        <v>2</v>
      </c>
      <c r="E231" s="387"/>
    </row>
    <row r="232" spans="1:5" x14ac:dyDescent="0.25">
      <c r="D232" s="260" t="s">
        <v>3</v>
      </c>
      <c r="E232" s="3"/>
    </row>
    <row r="233" spans="1:5" x14ac:dyDescent="0.25">
      <c r="A233" s="4"/>
      <c r="B233" s="4"/>
      <c r="E233" s="4"/>
    </row>
    <row r="234" spans="1:5" x14ac:dyDescent="0.25">
      <c r="A234" s="4" t="s">
        <v>4</v>
      </c>
      <c r="B234" s="4"/>
      <c r="D234" s="4" t="s">
        <v>5</v>
      </c>
    </row>
    <row r="235" spans="1:5" x14ac:dyDescent="0.25">
      <c r="A235" s="4" t="s">
        <v>6</v>
      </c>
      <c r="B235" s="4"/>
      <c r="D235" s="4" t="s">
        <v>7</v>
      </c>
    </row>
    <row r="236" spans="1:5" x14ac:dyDescent="0.25">
      <c r="A236" s="4" t="s">
        <v>8</v>
      </c>
      <c r="B236" s="4"/>
      <c r="D236" s="4" t="s">
        <v>9</v>
      </c>
    </row>
    <row r="237" spans="1:5" x14ac:dyDescent="0.25">
      <c r="A237" s="4" t="s">
        <v>10</v>
      </c>
      <c r="B237" s="4"/>
      <c r="D237" s="4" t="s">
        <v>11</v>
      </c>
    </row>
    <row r="238" spans="1:5" x14ac:dyDescent="0.25">
      <c r="A238" s="4" t="s">
        <v>12</v>
      </c>
      <c r="B238" s="4"/>
      <c r="D238" s="4" t="s">
        <v>13</v>
      </c>
    </row>
    <row r="239" spans="1:5" x14ac:dyDescent="0.25">
      <c r="A239" s="4" t="s">
        <v>14</v>
      </c>
      <c r="B239" s="4"/>
      <c r="D239" s="4"/>
    </row>
    <row r="240" spans="1:5" x14ac:dyDescent="0.25">
      <c r="A240" s="4"/>
      <c r="B240" s="4"/>
      <c r="D240" s="4"/>
    </row>
    <row r="241" spans="1:5" ht="15.75" x14ac:dyDescent="0.25">
      <c r="A241" s="5"/>
      <c r="B241" s="5" t="s">
        <v>243</v>
      </c>
      <c r="C241" s="5"/>
      <c r="D241" s="5"/>
      <c r="E241" s="5"/>
    </row>
    <row r="242" spans="1:5" x14ac:dyDescent="0.25">
      <c r="A242" s="6"/>
      <c r="B242" s="6"/>
      <c r="C242" s="7" t="s">
        <v>223</v>
      </c>
      <c r="D242" s="8"/>
      <c r="E242" s="6"/>
    </row>
    <row r="243" spans="1:5" x14ac:dyDescent="0.25">
      <c r="C243" s="9" t="s">
        <v>17</v>
      </c>
    </row>
    <row r="244" spans="1:5" x14ac:dyDescent="0.25">
      <c r="A244" s="10" t="s">
        <v>18</v>
      </c>
      <c r="B244" s="11"/>
      <c r="C244" s="11"/>
      <c r="D244" s="11"/>
      <c r="E244" s="12"/>
    </row>
    <row r="245" spans="1:5" x14ac:dyDescent="0.25">
      <c r="A245" s="13" t="s">
        <v>19</v>
      </c>
      <c r="B245" s="14"/>
      <c r="C245" s="14"/>
      <c r="D245" s="14"/>
      <c r="E245" s="15"/>
    </row>
    <row r="246" spans="1:5" x14ac:dyDescent="0.25">
      <c r="A246" s="13"/>
      <c r="B246" s="14"/>
      <c r="C246" s="14"/>
      <c r="D246" s="14"/>
      <c r="E246" s="15"/>
    </row>
    <row r="247" spans="1:5" x14ac:dyDescent="0.25">
      <c r="A247" s="14" t="s">
        <v>20</v>
      </c>
      <c r="B247" s="14"/>
    </row>
    <row r="248" spans="1:5" ht="15.75" thickBot="1" x14ac:dyDescent="0.3">
      <c r="A248" s="398" t="s">
        <v>21</v>
      </c>
      <c r="B248" s="398"/>
      <c r="C248" s="398"/>
      <c r="D248" s="398"/>
      <c r="E248" s="398"/>
    </row>
    <row r="249" spans="1:5" ht="15.75" thickBot="1" x14ac:dyDescent="0.3">
      <c r="A249" s="16" t="s">
        <v>22</v>
      </c>
      <c r="B249" s="17" t="s">
        <v>23</v>
      </c>
      <c r="C249" s="17" t="s">
        <v>24</v>
      </c>
      <c r="D249" s="17" t="s">
        <v>25</v>
      </c>
      <c r="E249" s="18" t="s">
        <v>26</v>
      </c>
    </row>
    <row r="250" spans="1:5" x14ac:dyDescent="0.25">
      <c r="A250" s="19" t="s">
        <v>27</v>
      </c>
      <c r="B250" s="399" t="s">
        <v>28</v>
      </c>
      <c r="C250" s="400"/>
      <c r="D250" s="401"/>
      <c r="E250" s="402"/>
    </row>
    <row r="251" spans="1:5" x14ac:dyDescent="0.25">
      <c r="A251" s="20" t="s">
        <v>29</v>
      </c>
      <c r="B251" s="21" t="s">
        <v>30</v>
      </c>
      <c r="C251" s="22" t="s">
        <v>31</v>
      </c>
      <c r="D251" s="23" t="s">
        <v>32</v>
      </c>
      <c r="E251" s="24">
        <v>0.2</v>
      </c>
    </row>
    <row r="252" spans="1:5" x14ac:dyDescent="0.25">
      <c r="A252" s="25" t="s">
        <v>33</v>
      </c>
      <c r="B252" s="26" t="s">
        <v>34</v>
      </c>
      <c r="C252" s="22" t="s">
        <v>31</v>
      </c>
      <c r="D252" s="27" t="s">
        <v>35</v>
      </c>
      <c r="E252" s="24">
        <v>6.26</v>
      </c>
    </row>
    <row r="253" spans="1:5" x14ac:dyDescent="0.25">
      <c r="A253" s="28" t="s">
        <v>36</v>
      </c>
      <c r="B253" s="29" t="s">
        <v>37</v>
      </c>
      <c r="C253" s="30" t="s">
        <v>38</v>
      </c>
      <c r="D253" s="31"/>
      <c r="E253" s="32">
        <v>6.29</v>
      </c>
    </row>
    <row r="254" spans="1:5" x14ac:dyDescent="0.25">
      <c r="A254" s="33" t="s">
        <v>39</v>
      </c>
      <c r="B254" s="34" t="s">
        <v>40</v>
      </c>
      <c r="C254" s="35" t="s">
        <v>41</v>
      </c>
      <c r="D254" s="35" t="s">
        <v>42</v>
      </c>
      <c r="E254" s="36">
        <v>2.82</v>
      </c>
    </row>
    <row r="255" spans="1:5" x14ac:dyDescent="0.25">
      <c r="A255" s="37" t="s">
        <v>43</v>
      </c>
      <c r="B255" s="38" t="s">
        <v>44</v>
      </c>
      <c r="C255" s="35" t="s">
        <v>41</v>
      </c>
      <c r="D255" s="39" t="s">
        <v>45</v>
      </c>
      <c r="E255" s="40">
        <v>3.78</v>
      </c>
    </row>
    <row r="256" spans="1:5" x14ac:dyDescent="0.25">
      <c r="A256" s="41" t="s">
        <v>46</v>
      </c>
      <c r="B256" s="42" t="s">
        <v>47</v>
      </c>
      <c r="C256" s="35" t="s">
        <v>41</v>
      </c>
      <c r="D256" s="23" t="s">
        <v>48</v>
      </c>
      <c r="E256" s="43">
        <v>6.46</v>
      </c>
    </row>
    <row r="257" spans="1:5" x14ac:dyDescent="0.25">
      <c r="A257" s="41" t="s">
        <v>49</v>
      </c>
      <c r="B257" s="44" t="s">
        <v>50</v>
      </c>
      <c r="C257" s="35" t="s">
        <v>41</v>
      </c>
      <c r="D257" s="34"/>
      <c r="E257" s="45">
        <v>7.0414000000000003</v>
      </c>
    </row>
    <row r="258" spans="1:5" x14ac:dyDescent="0.25">
      <c r="A258" s="41" t="s">
        <v>51</v>
      </c>
      <c r="B258" s="44" t="s">
        <v>52</v>
      </c>
      <c r="C258" s="35" t="s">
        <v>41</v>
      </c>
      <c r="D258" s="29"/>
      <c r="E258" s="46">
        <v>6.48</v>
      </c>
    </row>
    <row r="259" spans="1:5" x14ac:dyDescent="0.25">
      <c r="A259" s="47" t="s">
        <v>53</v>
      </c>
      <c r="B259" s="34" t="s">
        <v>54</v>
      </c>
      <c r="C259" s="48" t="s">
        <v>55</v>
      </c>
      <c r="D259" s="34"/>
      <c r="E259" s="49">
        <v>-0.30864197530866022</v>
      </c>
    </row>
    <row r="260" spans="1:5" x14ac:dyDescent="0.25">
      <c r="A260" s="19" t="s">
        <v>56</v>
      </c>
      <c r="B260" s="399" t="s">
        <v>57</v>
      </c>
      <c r="C260" s="400"/>
      <c r="D260" s="401"/>
      <c r="E260" s="402"/>
    </row>
    <row r="261" spans="1:5" x14ac:dyDescent="0.25">
      <c r="A261" s="20" t="s">
        <v>29</v>
      </c>
      <c r="B261" s="21" t="s">
        <v>30</v>
      </c>
      <c r="C261" s="22" t="s">
        <v>58</v>
      </c>
      <c r="D261" s="23" t="s">
        <v>32</v>
      </c>
      <c r="E261" s="50">
        <v>0.2</v>
      </c>
    </row>
    <row r="262" spans="1:5" x14ac:dyDescent="0.25">
      <c r="A262" s="20" t="s">
        <v>33</v>
      </c>
      <c r="B262" s="51" t="s">
        <v>34</v>
      </c>
      <c r="C262" s="22" t="s">
        <v>58</v>
      </c>
      <c r="D262" s="23" t="s">
        <v>59</v>
      </c>
      <c r="E262" s="24">
        <v>6.1564200000000007</v>
      </c>
    </row>
    <row r="263" spans="1:5" x14ac:dyDescent="0.25">
      <c r="A263" s="41" t="s">
        <v>36</v>
      </c>
      <c r="B263" s="42" t="s">
        <v>47</v>
      </c>
      <c r="C263" s="22" t="s">
        <v>58</v>
      </c>
      <c r="D263" s="23" t="s">
        <v>48</v>
      </c>
      <c r="E263" s="43">
        <v>6.36</v>
      </c>
    </row>
    <row r="264" spans="1:5" ht="15.75" thickBot="1" x14ac:dyDescent="0.3">
      <c r="A264" s="52" t="s">
        <v>39</v>
      </c>
      <c r="B264" s="53" t="s">
        <v>60</v>
      </c>
      <c r="C264" s="54" t="s">
        <v>58</v>
      </c>
      <c r="D264" s="55"/>
      <c r="E264" s="56">
        <v>7.6955999999999998</v>
      </c>
    </row>
    <row r="265" spans="1:5" x14ac:dyDescent="0.25">
      <c r="A265" s="397"/>
      <c r="B265" s="397"/>
      <c r="C265" s="397"/>
      <c r="D265" s="397"/>
      <c r="E265" s="397"/>
    </row>
    <row r="266" spans="1:5" x14ac:dyDescent="0.25">
      <c r="A266" s="255"/>
      <c r="B266" s="256"/>
      <c r="C266" s="257"/>
      <c r="D266" s="258"/>
      <c r="E266" s="259"/>
    </row>
    <row r="267" spans="1:5" x14ac:dyDescent="0.25">
      <c r="B267" t="s">
        <v>61</v>
      </c>
      <c r="C267" t="s">
        <v>62</v>
      </c>
      <c r="D267" s="57" t="s">
        <v>63</v>
      </c>
    </row>
  </sheetData>
  <mergeCells count="33">
    <mergeCell ref="A88:E88"/>
    <mergeCell ref="D4:E4"/>
    <mergeCell ref="D5:E5"/>
    <mergeCell ref="A22:E22"/>
    <mergeCell ref="B24:E24"/>
    <mergeCell ref="B34:E34"/>
    <mergeCell ref="A39:E39"/>
    <mergeCell ref="D53:E53"/>
    <mergeCell ref="D54:E54"/>
    <mergeCell ref="A71:E71"/>
    <mergeCell ref="B73:E73"/>
    <mergeCell ref="B83:E83"/>
    <mergeCell ref="A162:E162"/>
    <mergeCell ref="B164:E164"/>
    <mergeCell ref="B174:E174"/>
    <mergeCell ref="A179:E179"/>
    <mergeCell ref="D103:E103"/>
    <mergeCell ref="D104:E104"/>
    <mergeCell ref="A121:E121"/>
    <mergeCell ref="B123:E123"/>
    <mergeCell ref="B133:E133"/>
    <mergeCell ref="A138:E138"/>
    <mergeCell ref="D190:E190"/>
    <mergeCell ref="D191:E191"/>
    <mergeCell ref="A208:E208"/>
    <mergeCell ref="B210:E210"/>
    <mergeCell ref="B220:E220"/>
    <mergeCell ref="A265:E265"/>
    <mergeCell ref="D230:E230"/>
    <mergeCell ref="D231:E231"/>
    <mergeCell ref="A248:E248"/>
    <mergeCell ref="B250:E250"/>
    <mergeCell ref="B260:E2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siluma</vt:lpstr>
      <vt:lpstr>vanduo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2016-05-31T06:58:22Z</dcterms:modified>
</cp:coreProperties>
</file>